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источникам'!$B$24</definedName>
    <definedName name="FIO" localSheetId="0">'Отчет по источникам'!$G$24</definedName>
    <definedName name="SIGN" localSheetId="0">'Отчет по источникам'!$B$24:$G$24</definedName>
  </definedNames>
  <calcPr calcId="145621"/>
</workbook>
</file>

<file path=xl/calcChain.xml><?xml version="1.0" encoding="utf-8"?>
<calcChain xmlns="http://schemas.openxmlformats.org/spreadsheetml/2006/main">
  <c r="E17" i="3" l="1"/>
  <c r="F17" i="3"/>
  <c r="E15" i="3"/>
  <c r="G17" i="3"/>
  <c r="G16" i="3"/>
  <c r="G15" i="3"/>
  <c r="F15" i="3"/>
  <c r="E23" i="3" l="1"/>
  <c r="E32" i="3" s="1"/>
  <c r="E21" i="3"/>
  <c r="E28" i="3" s="1"/>
  <c r="G21" i="3" l="1"/>
  <c r="F21" i="3"/>
  <c r="G23" i="3"/>
  <c r="G32" i="3" s="1"/>
  <c r="F23" i="3"/>
  <c r="F32" i="3" s="1"/>
  <c r="F22" i="3" l="1"/>
  <c r="G20" i="3"/>
  <c r="G22" i="3"/>
  <c r="F20" i="3"/>
  <c r="E22" i="3" l="1"/>
  <c r="E20" i="3" l="1"/>
  <c r="E19" i="3" s="1"/>
  <c r="E18" i="3" s="1"/>
  <c r="G14" i="3" l="1"/>
  <c r="G28" i="3" s="1"/>
  <c r="G31" i="3" l="1"/>
  <c r="G30" i="3" s="1"/>
  <c r="G29" i="3" s="1"/>
  <c r="G13" i="3"/>
  <c r="E16" i="3"/>
  <c r="G27" i="3"/>
  <c r="G26" i="3" s="1"/>
  <c r="G25" i="3" s="1"/>
  <c r="G24" i="3" l="1"/>
  <c r="G12" i="3" s="1"/>
  <c r="E31" i="3"/>
  <c r="E30" i="3" s="1"/>
  <c r="E29" i="3" s="1"/>
  <c r="F14" i="3" l="1"/>
  <c r="F28" i="3" s="1"/>
  <c r="F27" i="3" l="1"/>
  <c r="F26" i="3" s="1"/>
  <c r="F25" i="3" s="1"/>
  <c r="E14" i="3" l="1"/>
  <c r="E13" i="3" s="1"/>
  <c r="E27" i="3"/>
  <c r="E26" i="3" s="1"/>
  <c r="E25" i="3" s="1"/>
  <c r="E24" i="3" s="1"/>
  <c r="F31" i="3"/>
  <c r="F30" i="3" s="1"/>
  <c r="F29" i="3" s="1"/>
  <c r="F24" i="3" s="1"/>
  <c r="F16" i="3"/>
  <c r="F13" i="3" s="1"/>
  <c r="E12" i="3" l="1"/>
  <c r="F12" i="3"/>
</calcChain>
</file>

<file path=xl/sharedStrings.xml><?xml version="1.0" encoding="utf-8"?>
<sst xmlns="http://schemas.openxmlformats.org/spreadsheetml/2006/main" count="77" uniqueCount="57">
  <si>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</si>
  <si>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</si>
  <si>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</si>
  <si>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</si>
  <si>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</si>
  <si>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</si>
  <si>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</si>
  <si>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</si>
  <si>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</si>
  <si>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</si>
  <si>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</si>
  <si>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</si>
  <si>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</si>
  <si>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</si>
  <si>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</si>
  <si>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</si>
  <si>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</si>
  <si>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</si>
  <si>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</si>
  <si>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</si>
  <si>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</si>
  <si>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</si>
  <si>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</si>
  <si>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</si>
  <si>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</si>
  <si>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</si>
  <si>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</si>
  <si>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</si>
  <si>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</si>
  <si>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</si>
  <si>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</si>
  <si>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</si>
  <si>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</si>
  <si>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</si>
  <si>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</si>
  <si>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</si>
  <si>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</si>
  <si>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</si>
  <si>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</si>
  <si>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</si>
  <si>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</si>
  <si>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</si>
  <si>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</si>
  <si>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</si>
  <si>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</si>
  <si>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</si>
  <si>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</si>
  <si>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</si>
  <si>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</si>
  <si>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Сумма 
на 2021 год</t>
  </si>
  <si>
    <t>01030100040000710</t>
  </si>
  <si>
    <t xml:space="preserve">к решению Ачинского городского </t>
  </si>
  <si>
    <t>Источники внутреннего финансирования дефицита бюджета города Ачинска 
на 2020 год и плановый период 2021-2022 годов</t>
  </si>
  <si>
    <t>Сумма 
на 2022 год</t>
  </si>
  <si>
    <t xml:space="preserve"> </t>
  </si>
  <si>
    <t>Бюджетные кредиты от других бюджетов бюджетной системы Российской Федерации в валюте Российской Федерации</t>
  </si>
  <si>
    <t>Совета депутатов от 06.12.2019 № 50-315р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</si>
</sst>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2"/>
  <sheetViews>
    <sheetView showGridLines="0" tabSelected="1" zoomScaleNormal="100" zoomScaleSheetLayoutView="80" workbookViewId="0">
      <selection activeCell="D10" sqref="D10:D11"/>
    </sheetView>
  </sheetViews>
  <sheetFormatPr defaultColWidth="9.140625" defaultRowHeight="12.75" customHeight="1" outlineLevelRow="3" x14ac:dyDescent="0.25"/>
  <cols>
    <col min="1" max="1" width="5.7109375" style="8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42</v>
      </c>
    </row>
    <row r="2" spans="1:7" ht="15.75" x14ac:dyDescent="0.25">
      <c r="E2" s="3" t="s">
        <v>51</v>
      </c>
    </row>
    <row r="3" spans="1:7" ht="15.75" x14ac:dyDescent="0.25">
      <c r="E3" s="3" t="s">
        <v>56</v>
      </c>
    </row>
    <row r="4" spans="1:7" ht="15.75" x14ac:dyDescent="0.25">
      <c r="E4" s="3" t="s">
        <v>54</v>
      </c>
    </row>
    <row r="5" spans="1:7" ht="15.75" x14ac:dyDescent="0.25">
      <c r="F5" s="1"/>
    </row>
    <row r="6" spans="1:7" ht="15.75" x14ac:dyDescent="0.25"/>
    <row r="7" spans="1:7" ht="34.5" customHeight="1" x14ac:dyDescent="0.3">
      <c r="B7" s="21" t="s">
        <v>52</v>
      </c>
      <c r="C7" s="22"/>
      <c r="D7" s="22"/>
      <c r="E7" s="22"/>
      <c r="F7" s="22"/>
      <c r="G7" s="22"/>
    </row>
    <row r="8" spans="1:7" ht="15.75" x14ac:dyDescent="0.25"/>
    <row r="9" spans="1:7" ht="15.75" x14ac:dyDescent="0.25">
      <c r="G9" s="4" t="s">
        <v>19</v>
      </c>
    </row>
    <row r="10" spans="1:7" ht="36.6" customHeight="1" x14ac:dyDescent="0.25">
      <c r="A10" s="20" t="s">
        <v>43</v>
      </c>
      <c r="B10" s="25" t="s">
        <v>45</v>
      </c>
      <c r="C10" s="26"/>
      <c r="D10" s="20" t="s">
        <v>44</v>
      </c>
      <c r="E10" s="23" t="s">
        <v>48</v>
      </c>
      <c r="F10" s="23" t="s">
        <v>49</v>
      </c>
      <c r="G10" s="23" t="s">
        <v>53</v>
      </c>
    </row>
    <row r="11" spans="1:7" ht="94.5" x14ac:dyDescent="0.25">
      <c r="A11" s="20"/>
      <c r="B11" s="11" t="s">
        <v>46</v>
      </c>
      <c r="C11" s="11" t="s">
        <v>47</v>
      </c>
      <c r="D11" s="20"/>
      <c r="E11" s="24"/>
      <c r="F11" s="24"/>
      <c r="G11" s="24"/>
    </row>
    <row r="12" spans="1:7" ht="47.25" x14ac:dyDescent="0.25">
      <c r="A12" s="9">
        <v>1</v>
      </c>
      <c r="B12" s="5" t="s">
        <v>0</v>
      </c>
      <c r="C12" s="5" t="s">
        <v>1</v>
      </c>
      <c r="D12" s="10" t="s">
        <v>2</v>
      </c>
      <c r="E12" s="6">
        <f>E13+E18+E24</f>
        <v>0</v>
      </c>
      <c r="F12" s="6">
        <f>F13+F18+F24</f>
        <v>80286190.430000007</v>
      </c>
      <c r="G12" s="6">
        <f>G13+G18+G24</f>
        <v>80726083.319999993</v>
      </c>
    </row>
    <row r="13" spans="1:7" ht="31.5" outlineLevel="1" x14ac:dyDescent="0.25">
      <c r="A13" s="9">
        <v>2</v>
      </c>
      <c r="B13" s="5" t="s">
        <v>0</v>
      </c>
      <c r="C13" s="5" t="s">
        <v>3</v>
      </c>
      <c r="D13" s="10" t="s">
        <v>4</v>
      </c>
      <c r="E13" s="6">
        <f>E14-E16</f>
        <v>0</v>
      </c>
      <c r="F13" s="6">
        <f>F14-F16</f>
        <v>80286190.430000007</v>
      </c>
      <c r="G13" s="6">
        <f>G14-G16</f>
        <v>80726083.319999993</v>
      </c>
    </row>
    <row r="14" spans="1:7" s="16" customFormat="1" ht="35.450000000000003" customHeight="1" outlineLevel="1" x14ac:dyDescent="0.25">
      <c r="A14" s="15">
        <v>3</v>
      </c>
      <c r="B14" s="5" t="s">
        <v>0</v>
      </c>
      <c r="C14" s="5" t="s">
        <v>20</v>
      </c>
      <c r="D14" s="10" t="s">
        <v>24</v>
      </c>
      <c r="E14" s="7">
        <f>E15</f>
        <v>460425000</v>
      </c>
      <c r="F14" s="7">
        <f>F15</f>
        <v>277511190.43000001</v>
      </c>
      <c r="G14" s="7">
        <f>G15</f>
        <v>358237273.75</v>
      </c>
    </row>
    <row r="15" spans="1:7" s="16" customFormat="1" ht="47.25" outlineLevel="3" x14ac:dyDescent="0.25">
      <c r="A15" s="15">
        <v>4</v>
      </c>
      <c r="B15" s="5" t="s">
        <v>0</v>
      </c>
      <c r="C15" s="5" t="s">
        <v>5</v>
      </c>
      <c r="D15" s="10" t="s">
        <v>41</v>
      </c>
      <c r="E15" s="7">
        <f>81225000+116000000+131600000*2</f>
        <v>460425000</v>
      </c>
      <c r="F15" s="7">
        <f>116000000+81225000+80286190.43</f>
        <v>277511190.43000001</v>
      </c>
      <c r="G15" s="7">
        <f>116000000+81225000+80286190.43+80726083.32</f>
        <v>358237273.75</v>
      </c>
    </row>
    <row r="16" spans="1:7" s="16" customFormat="1" ht="47.25" outlineLevel="3" x14ac:dyDescent="0.25">
      <c r="A16" s="15">
        <v>5</v>
      </c>
      <c r="B16" s="5" t="s">
        <v>0</v>
      </c>
      <c r="C16" s="5" t="s">
        <v>21</v>
      </c>
      <c r="D16" s="10" t="s">
        <v>25</v>
      </c>
      <c r="E16" s="7">
        <f>E17</f>
        <v>460425000</v>
      </c>
      <c r="F16" s="7">
        <f>F17</f>
        <v>197225000</v>
      </c>
      <c r="G16" s="7">
        <f>G17</f>
        <v>277511190.43000001</v>
      </c>
    </row>
    <row r="17" spans="1:7" ht="47.25" outlineLevel="3" x14ac:dyDescent="0.25">
      <c r="A17" s="14">
        <v>6</v>
      </c>
      <c r="B17" s="5" t="s">
        <v>0</v>
      </c>
      <c r="C17" s="5" t="s">
        <v>6</v>
      </c>
      <c r="D17" s="10" t="s">
        <v>7</v>
      </c>
      <c r="E17" s="7">
        <f>81225000+116000000+131600000*2</f>
        <v>460425000</v>
      </c>
      <c r="F17" s="7">
        <f>116000000+81225000</f>
        <v>197225000</v>
      </c>
      <c r="G17" s="7">
        <f>116000000+81225000+80286190.43</f>
        <v>277511190.43000001</v>
      </c>
    </row>
    <row r="18" spans="1:7" ht="47.25" outlineLevel="1" x14ac:dyDescent="0.25">
      <c r="A18" s="14">
        <v>7</v>
      </c>
      <c r="B18" s="5" t="s">
        <v>0</v>
      </c>
      <c r="C18" s="5" t="s">
        <v>8</v>
      </c>
      <c r="D18" s="10" t="s">
        <v>9</v>
      </c>
      <c r="E18" s="13">
        <f>E19</f>
        <v>0</v>
      </c>
      <c r="F18" s="7">
        <v>0</v>
      </c>
      <c r="G18" s="7">
        <v>0</v>
      </c>
    </row>
    <row r="19" spans="1:7" ht="63" outlineLevel="2" x14ac:dyDescent="0.25">
      <c r="A19" s="14">
        <v>8</v>
      </c>
      <c r="B19" s="5" t="s">
        <v>0</v>
      </c>
      <c r="C19" s="5" t="s">
        <v>10</v>
      </c>
      <c r="D19" s="10" t="s">
        <v>55</v>
      </c>
      <c r="E19" s="13">
        <f>E20-E22</f>
        <v>0</v>
      </c>
      <c r="F19" s="7">
        <v>0</v>
      </c>
      <c r="G19" s="7">
        <v>0</v>
      </c>
    </row>
    <row r="20" spans="1:7" s="8" customFormat="1" ht="57.6" customHeight="1" outlineLevel="2" x14ac:dyDescent="0.25">
      <c r="A20" s="18">
        <v>9</v>
      </c>
      <c r="B20" s="17" t="s">
        <v>0</v>
      </c>
      <c r="C20" s="17" t="s">
        <v>22</v>
      </c>
      <c r="D20" s="19" t="s">
        <v>26</v>
      </c>
      <c r="E20" s="13">
        <f>E21</f>
        <v>394800000</v>
      </c>
      <c r="F20" s="13">
        <f>F21</f>
        <v>0</v>
      </c>
      <c r="G20" s="13">
        <f>G21</f>
        <v>0</v>
      </c>
    </row>
    <row r="21" spans="1:7" s="8" customFormat="1" ht="69" customHeight="1" outlineLevel="3" x14ac:dyDescent="0.25">
      <c r="A21" s="18">
        <v>10</v>
      </c>
      <c r="B21" s="17" t="s">
        <v>0</v>
      </c>
      <c r="C21" s="17" t="s">
        <v>50</v>
      </c>
      <c r="D21" s="19" t="s">
        <v>11</v>
      </c>
      <c r="E21" s="13">
        <f>131600000*3</f>
        <v>394800000</v>
      </c>
      <c r="F21" s="13">
        <f>35928000-35928000</f>
        <v>0</v>
      </c>
      <c r="G21" s="13">
        <f>35928000-35928000</f>
        <v>0</v>
      </c>
    </row>
    <row r="22" spans="1:7" s="8" customFormat="1" ht="78.75" outlineLevel="3" x14ac:dyDescent="0.25">
      <c r="A22" s="18">
        <v>11</v>
      </c>
      <c r="B22" s="17" t="s">
        <v>0</v>
      </c>
      <c r="C22" s="17" t="s">
        <v>23</v>
      </c>
      <c r="D22" s="19" t="s">
        <v>27</v>
      </c>
      <c r="E22" s="13">
        <f>E23</f>
        <v>394800000</v>
      </c>
      <c r="F22" s="13">
        <f>F23</f>
        <v>0</v>
      </c>
      <c r="G22" s="13">
        <f>G23</f>
        <v>0</v>
      </c>
    </row>
    <row r="23" spans="1:7" s="8" customFormat="1" ht="63" outlineLevel="3" x14ac:dyDescent="0.25">
      <c r="A23" s="18">
        <v>12</v>
      </c>
      <c r="B23" s="17" t="s">
        <v>0</v>
      </c>
      <c r="C23" s="17" t="s">
        <v>12</v>
      </c>
      <c r="D23" s="19" t="s">
        <v>13</v>
      </c>
      <c r="E23" s="13">
        <f>131600000*3</f>
        <v>394800000</v>
      </c>
      <c r="F23" s="13">
        <f>35928000-35928000</f>
        <v>0</v>
      </c>
      <c r="G23" s="13">
        <f>35928000-35928000</f>
        <v>0</v>
      </c>
    </row>
    <row r="24" spans="1:7" s="8" customFormat="1" ht="31.5" outlineLevel="1" x14ac:dyDescent="0.25">
      <c r="A24" s="18">
        <v>13</v>
      </c>
      <c r="B24" s="17" t="s">
        <v>0</v>
      </c>
      <c r="C24" s="17" t="s">
        <v>14</v>
      </c>
      <c r="D24" s="19" t="s">
        <v>15</v>
      </c>
      <c r="E24" s="12">
        <f>E25+E29</f>
        <v>0</v>
      </c>
      <c r="F24" s="12">
        <f t="shared" ref="F24" si="0">F25+F29</f>
        <v>0</v>
      </c>
      <c r="G24" s="12">
        <f>G25+G29</f>
        <v>0</v>
      </c>
    </row>
    <row r="25" spans="1:7" s="8" customFormat="1" ht="15.75" outlineLevel="1" x14ac:dyDescent="0.25">
      <c r="A25" s="18">
        <v>14</v>
      </c>
      <c r="B25" s="17" t="s">
        <v>0</v>
      </c>
      <c r="C25" s="17" t="s">
        <v>32</v>
      </c>
      <c r="D25" s="19" t="s">
        <v>30</v>
      </c>
      <c r="E25" s="13">
        <f>E26</f>
        <v>-3807910517</v>
      </c>
      <c r="F25" s="13">
        <f>F26</f>
        <v>-3129987109.4299998</v>
      </c>
      <c r="G25" s="13">
        <f>G26</f>
        <v>-3237008732.75</v>
      </c>
    </row>
    <row r="26" spans="1:7" s="8" customFormat="1" ht="31.5" outlineLevel="2" x14ac:dyDescent="0.25">
      <c r="A26" s="18">
        <v>15</v>
      </c>
      <c r="B26" s="17" t="s">
        <v>0</v>
      </c>
      <c r="C26" s="17" t="s">
        <v>33</v>
      </c>
      <c r="D26" s="19" t="s">
        <v>34</v>
      </c>
      <c r="E26" s="13">
        <f t="shared" ref="E26:G26" si="1">E27</f>
        <v>-3807910517</v>
      </c>
      <c r="F26" s="13">
        <f t="shared" si="1"/>
        <v>-3129987109.4299998</v>
      </c>
      <c r="G26" s="13">
        <f t="shared" si="1"/>
        <v>-3237008732.75</v>
      </c>
    </row>
    <row r="27" spans="1:7" s="8" customFormat="1" ht="31.5" outlineLevel="2" x14ac:dyDescent="0.25">
      <c r="A27" s="18">
        <v>16</v>
      </c>
      <c r="B27" s="17" t="s">
        <v>0</v>
      </c>
      <c r="C27" s="17" t="s">
        <v>35</v>
      </c>
      <c r="D27" s="19" t="s">
        <v>28</v>
      </c>
      <c r="E27" s="13">
        <f>E28</f>
        <v>-3807910517</v>
      </c>
      <c r="F27" s="13">
        <f>F28</f>
        <v>-3129987109.4299998</v>
      </c>
      <c r="G27" s="13">
        <f>G28</f>
        <v>-3237008732.75</v>
      </c>
    </row>
    <row r="28" spans="1:7" s="8" customFormat="1" ht="31.5" outlineLevel="3" x14ac:dyDescent="0.25">
      <c r="A28" s="18">
        <v>17</v>
      </c>
      <c r="B28" s="17" t="s">
        <v>0</v>
      </c>
      <c r="C28" s="17" t="s">
        <v>16</v>
      </c>
      <c r="D28" s="19" t="s">
        <v>17</v>
      </c>
      <c r="E28" s="13">
        <f>-2952685517-E15-E21</f>
        <v>-3807910517</v>
      </c>
      <c r="F28" s="13">
        <f>-2852475919-F14-F21</f>
        <v>-3129987109.4299998</v>
      </c>
      <c r="G28" s="13">
        <f>-2878771459-G14-G21</f>
        <v>-3237008732.75</v>
      </c>
    </row>
    <row r="29" spans="1:7" s="8" customFormat="1" ht="15.75" outlineLevel="3" x14ac:dyDescent="0.25">
      <c r="A29" s="18">
        <v>18</v>
      </c>
      <c r="B29" s="17" t="s">
        <v>0</v>
      </c>
      <c r="C29" s="17" t="s">
        <v>36</v>
      </c>
      <c r="D29" s="19" t="s">
        <v>31</v>
      </c>
      <c r="E29" s="13">
        <f t="shared" ref="E29:E30" si="2">E30</f>
        <v>3807910517</v>
      </c>
      <c r="F29" s="13">
        <f t="shared" ref="F29" si="3">F30</f>
        <v>3129987109.4299998</v>
      </c>
      <c r="G29" s="13">
        <f t="shared" ref="G29" si="4">G30</f>
        <v>3237008732.75</v>
      </c>
    </row>
    <row r="30" spans="1:7" s="8" customFormat="1" ht="31.5" outlineLevel="3" x14ac:dyDescent="0.25">
      <c r="A30" s="18">
        <v>19</v>
      </c>
      <c r="B30" s="17" t="s">
        <v>0</v>
      </c>
      <c r="C30" s="17" t="s">
        <v>37</v>
      </c>
      <c r="D30" s="19" t="s">
        <v>39</v>
      </c>
      <c r="E30" s="13">
        <f t="shared" si="2"/>
        <v>3807910517</v>
      </c>
      <c r="F30" s="13">
        <f t="shared" ref="F30" si="5">F31</f>
        <v>3129987109.4299998</v>
      </c>
      <c r="G30" s="13">
        <f t="shared" ref="G30" si="6">G31</f>
        <v>3237008732.75</v>
      </c>
    </row>
    <row r="31" spans="1:7" s="8" customFormat="1" ht="31.5" x14ac:dyDescent="0.25">
      <c r="A31" s="18">
        <v>20</v>
      </c>
      <c r="B31" s="17" t="s">
        <v>0</v>
      </c>
      <c r="C31" s="17" t="s">
        <v>38</v>
      </c>
      <c r="D31" s="19" t="s">
        <v>29</v>
      </c>
      <c r="E31" s="13">
        <f>E32</f>
        <v>3807910517</v>
      </c>
      <c r="F31" s="13">
        <f t="shared" ref="F31:G31" si="7">F32</f>
        <v>3129987109.4299998</v>
      </c>
      <c r="G31" s="13">
        <f t="shared" si="7"/>
        <v>3237008732.75</v>
      </c>
    </row>
    <row r="32" spans="1:7" s="8" customFormat="1" ht="31.5" x14ac:dyDescent="0.25">
      <c r="A32" s="18">
        <v>21</v>
      </c>
      <c r="B32" s="17" t="s">
        <v>0</v>
      </c>
      <c r="C32" s="17" t="s">
        <v>18</v>
      </c>
      <c r="D32" s="19" t="s">
        <v>40</v>
      </c>
      <c r="E32" s="13">
        <f>2952685517+E17+E23</f>
        <v>3807910517</v>
      </c>
      <c r="F32" s="13">
        <f>2932762109.43+F17+F23</f>
        <v>3129987109.4299998</v>
      </c>
      <c r="G32" s="13">
        <f>2959497542.32+G17+G23</f>
        <v>3237008732.75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7" firstPageNumber="1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2019-10-31T10:38:44Z</cp:lastPrinted>
  <dcterms:created xsi:type="dcterms:W3CDTF">2002-03-11T10:22:12Z</dcterms:created>
  <dcterms:modified xsi:type="dcterms:W3CDTF">2019-12-05T06:51:03Z</dcterms:modified>
</cp:coreProperties>
</file>