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4 год\5 - Май\Решения на печать\Исполнение бюджета\"/>
    </mc:Choice>
  </mc:AlternateContent>
  <bookViews>
    <workbookView xWindow="0" yWindow="0" windowWidth="2880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КАИП!$21:$23</definedName>
    <definedName name="_xlnm.Print_Area" localSheetId="0">КАИП!$A$1:$M$64</definedName>
  </definedNames>
  <calcPr calcId="162913"/>
</workbook>
</file>

<file path=xl/calcChain.xml><?xml version="1.0" encoding="utf-8"?>
<calcChain xmlns="http://schemas.openxmlformats.org/spreadsheetml/2006/main">
  <c r="L35" i="3" l="1"/>
  <c r="J35" i="3"/>
  <c r="M37" i="3"/>
  <c r="M33" i="3" l="1"/>
  <c r="M34" i="3"/>
  <c r="M36" i="3"/>
  <c r="M38" i="3"/>
  <c r="M39" i="3"/>
  <c r="M40" i="3"/>
  <c r="M44" i="3"/>
  <c r="M46" i="3"/>
  <c r="M47" i="3"/>
  <c r="M48" i="3"/>
  <c r="M49" i="3"/>
  <c r="M51" i="3"/>
  <c r="M56" i="3"/>
  <c r="M58" i="3"/>
  <c r="H43" i="3"/>
  <c r="L57" i="3"/>
  <c r="L52" i="3"/>
  <c r="L43" i="3"/>
  <c r="M43" i="3" s="1"/>
  <c r="J43" i="3"/>
  <c r="H50" i="3"/>
  <c r="L45" i="3"/>
  <c r="I17" i="3"/>
  <c r="G17" i="3"/>
  <c r="H53" i="3"/>
  <c r="E17" i="3" s="1"/>
  <c r="I15" i="3" l="1"/>
  <c r="L32" i="3" l="1"/>
  <c r="L29" i="3" s="1"/>
  <c r="L30" i="3"/>
  <c r="I13" i="3" l="1"/>
  <c r="J63" i="3"/>
  <c r="J62" i="3"/>
  <c r="J61" i="3"/>
  <c r="J60" i="3"/>
  <c r="J57" i="3"/>
  <c r="J55" i="3"/>
  <c r="J52" i="3"/>
  <c r="J45" i="3"/>
  <c r="M45" i="3" s="1"/>
  <c r="J32" i="3"/>
  <c r="J29" i="3" s="1"/>
  <c r="J30" i="3"/>
  <c r="M30" i="3" s="1"/>
  <c r="J27" i="3"/>
  <c r="M52" i="3" l="1"/>
  <c r="J50" i="3"/>
  <c r="G12" i="3" s="1"/>
  <c r="M35" i="3"/>
  <c r="G15" i="3"/>
  <c r="K15" i="3" s="1"/>
  <c r="M57" i="3"/>
  <c r="J28" i="3"/>
  <c r="G13" i="3"/>
  <c r="K13" i="3" s="1"/>
  <c r="J42" i="3"/>
  <c r="G14" i="3"/>
  <c r="M29" i="3"/>
  <c r="M32" i="3"/>
  <c r="J41" i="3"/>
  <c r="J59" i="3"/>
  <c r="J26" i="3"/>
  <c r="J25" i="3" l="1"/>
  <c r="J24" i="3" s="1"/>
  <c r="H57" i="3"/>
  <c r="E15" i="3" s="1"/>
  <c r="H45" i="3"/>
  <c r="L61" i="3" l="1"/>
  <c r="L62" i="3"/>
  <c r="H61" i="3"/>
  <c r="H62" i="3"/>
  <c r="L60" i="3"/>
  <c r="H60" i="3"/>
  <c r="L63" i="3"/>
  <c r="H63" i="3"/>
  <c r="L59" i="3" l="1"/>
  <c r="I16" i="3" s="1"/>
  <c r="G16" i="3"/>
  <c r="H59" i="3"/>
  <c r="E16" i="3" s="1"/>
  <c r="H35" i="3"/>
  <c r="E12" i="3" s="1"/>
  <c r="H30" i="3"/>
  <c r="H26" i="3" s="1"/>
  <c r="L55" i="3" l="1"/>
  <c r="H55" i="3"/>
  <c r="L50" i="3"/>
  <c r="I14" i="3" l="1"/>
  <c r="K14" i="3" s="1"/>
  <c r="M55" i="3"/>
  <c r="L42" i="3"/>
  <c r="M42" i="3" s="1"/>
  <c r="H42" i="3"/>
  <c r="E14" i="3"/>
  <c r="M50" i="3"/>
  <c r="I12" i="3"/>
  <c r="K12" i="3" s="1"/>
  <c r="H32" i="3"/>
  <c r="H29" i="3" l="1"/>
  <c r="H28" i="3" s="1"/>
  <c r="E13" i="3"/>
  <c r="E18" i="3" s="1"/>
  <c r="H25" i="3" l="1"/>
  <c r="L27" i="3"/>
  <c r="M27" i="3" s="1"/>
  <c r="L26" i="3"/>
  <c r="M26" i="3" s="1"/>
  <c r="G18" i="3" l="1"/>
  <c r="I18" i="3"/>
  <c r="K18" i="3" l="1"/>
  <c r="H27" i="3"/>
  <c r="L25" i="3" l="1"/>
  <c r="L41" i="3"/>
  <c r="M41" i="3" s="1"/>
  <c r="L28" i="3"/>
  <c r="M28" i="3" s="1"/>
  <c r="H41" i="3"/>
  <c r="L24" i="3" l="1"/>
  <c r="M24" i="3" s="1"/>
  <c r="M25" i="3"/>
  <c r="H24" i="3"/>
</calcChain>
</file>

<file path=xl/sharedStrings.xml><?xml version="1.0" encoding="utf-8"?>
<sst xmlns="http://schemas.openxmlformats.org/spreadsheetml/2006/main" count="141" uniqueCount="87">
  <si>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</si>
  <si>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</si>
  <si>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</si>
  <si>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</si>
  <si>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</si>
  <si>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</si>
  <si>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</si>
  <si>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</si>
  <si>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</si>
  <si>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</si>
  <si>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</si>
  <si>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</si>
  <si>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</si>
  <si>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</si>
  <si>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</si>
  <si>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</si>
  <si>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</si>
  <si>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</si>
  <si>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</si>
  <si>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</si>
  <si>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</si>
  <si>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</si>
  <si>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</si>
  <si>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</si>
  <si>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</si>
  <si>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</si>
  <si>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</si>
  <si>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</si>
  <si>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</si>
  <si>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</si>
  <si>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</si>
  <si>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</si>
  <si>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</si>
  <si>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10</t>
  </si>
  <si>
    <t>1610013170</t>
  </si>
  <si>
    <t>1670075870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</si>
  <si>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</si>
  <si>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>2023</t>
  </si>
  <si>
    <t>2023/ 2025</t>
  </si>
  <si>
    <t>1003</t>
  </si>
  <si>
    <t>0420086020</t>
  </si>
  <si>
    <t>Разработка проектно-сметной документации  для строительства водопроводной сети по адресу: г.Ачинск, от ул. Профсоюзная до ул. Киевская</t>
  </si>
  <si>
    <t>0502</t>
  </si>
  <si>
    <t>0420083010</t>
  </si>
  <si>
    <t>0410083010</t>
  </si>
  <si>
    <t>к решению Ачинского городского</t>
  </si>
  <si>
    <t>Проектные работы на обустройство уличного освещения в районе МБОУ «Средняя школа № 7» 2 микрорайона</t>
  </si>
  <si>
    <t>Устройство уличного освещения 
в районе МБОУ «Школа № 16 имени героя Советского Союза И.А. Лапенкова» Юго - Восточного района</t>
  </si>
  <si>
    <t>16700R0820</t>
  </si>
  <si>
    <t>Муниципальная программа города Ачинска "Развитие физической культуры и спорта"</t>
  </si>
  <si>
    <t>1101</t>
  </si>
  <si>
    <t>0930013180</t>
  </si>
  <si>
    <t>Строительство коммунальных сетей (водо-, тепло-, электроснабжение) по адресу: г. Ачинск, ул. Кравченко, 30</t>
  </si>
  <si>
    <t>16100S6030</t>
  </si>
  <si>
    <t>1690013080</t>
  </si>
  <si>
    <t>1690083010</t>
  </si>
  <si>
    <t>Строительство многоквартирного жилого домов в Юго - Восточном районе города Ачинска</t>
  </si>
  <si>
    <t>Муниципальная программа города Ачинска "Развитие транспортной системы"</t>
  </si>
  <si>
    <t>1200000000</t>
  </si>
  <si>
    <t>0409</t>
  </si>
  <si>
    <t>Муниципальная программа города Ачинска "Развитие образования"</t>
  </si>
  <si>
    <t>Управление образования администрации города Ачинска</t>
  </si>
  <si>
    <t>0240083010</t>
  </si>
  <si>
    <t>0200000000</t>
  </si>
  <si>
    <t>Поректные работы для устройство уличного освещения 
в районе МБОУ «Школа № 16 имени героя Советского Союза И.А. Лапенкова» Юго - Восточного района</t>
  </si>
  <si>
    <t>Строительство тепловых сетей по ул. Голубева  города Ачинска</t>
  </si>
  <si>
    <t>Разработка проектно-сметной документации для строительства 2-х многоквартирных домов по ул. Декабристов города Ачинска</t>
  </si>
  <si>
    <t>Проект благоустройства территории  вдоль ул. Елены Стасовой</t>
  </si>
  <si>
    <t>1210072220</t>
  </si>
  <si>
    <t>Разработка проектной документации по устройству тротуара вдоль автомобильной дороги по ул.Чайковского города Ачинска</t>
  </si>
  <si>
    <t>Первоначальный план</t>
  </si>
  <si>
    <t>Уточненный план</t>
  </si>
  <si>
    <t>Исполнено</t>
  </si>
  <si>
    <t>Перечень строек и объектов
за 2023 год</t>
  </si>
  <si>
    <t xml:space="preserve"> Уточненный план</t>
  </si>
  <si>
    <t xml:space="preserve"> Исполнено</t>
  </si>
  <si>
    <t>Муниципальная программа города Ачинска "Развитие культуры"</t>
  </si>
  <si>
    <t>Разработка научно-проектной документации, государственная и историко - культурная экспертиза проектно-сметной документации по сохранению  объекта культурного наследия "Дом жилой с магазином, ХIХ-ХХ вв", по адресу: г. Ачинск,               ул. Ленина,23</t>
  </si>
  <si>
    <t>0113</t>
  </si>
  <si>
    <t>0850083010</t>
  </si>
  <si>
    <t>Разработка проектно - сметной документации, государственная экспертиза проекта для реконструкции здания МБДОУ № 35»</t>
  </si>
  <si>
    <t>0701</t>
  </si>
  <si>
    <t>% 
исполне- ния</t>
  </si>
  <si>
    <t>% 
исполне-ния</t>
  </si>
  <si>
    <t xml:space="preserve">Приложение № 7 </t>
  </si>
  <si>
    <t>Расходы, связанные со строительством многоквартирного жилого домов в Юго - Восточном районе города Ачинска</t>
  </si>
  <si>
    <t>Совета депутатов от 31.05.2024.00.2024  №  49-302р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</si>
</sst>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" fontId="1" fillId="2" borderId="6" xfId="0" applyNumberFormat="1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64"/>
  <sheetViews>
    <sheetView showGridLines="0" tabSelected="1" view="pageBreakPreview" zoomScaleNormal="100" zoomScaleSheetLayoutView="100" workbookViewId="0">
      <selection activeCell="H3" sqref="H3"/>
    </sheetView>
  </sheetViews>
  <sheetFormatPr defaultColWidth="9.140625" defaultRowHeight="12.75" customHeight="1" outlineLevelRow="1" x14ac:dyDescent="0.3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1.42578125" style="5" customWidth="1"/>
    <col min="12" max="12" width="21" style="5" customWidth="1"/>
    <col min="13" max="13" width="11" style="5" customWidth="1"/>
    <col min="14" max="16384" width="9.140625" style="5"/>
  </cols>
  <sheetData>
    <row r="1" spans="1:12" ht="18.75" x14ac:dyDescent="0.3">
      <c r="H1" s="5" t="s">
        <v>84</v>
      </c>
    </row>
    <row r="2" spans="1:12" ht="18.75" x14ac:dyDescent="0.3">
      <c r="H2" s="82" t="s">
        <v>45</v>
      </c>
      <c r="I2" s="82"/>
      <c r="J2" s="82"/>
      <c r="K2" s="82"/>
      <c r="L2" s="11"/>
    </row>
    <row r="3" spans="1:12" ht="18.75" x14ac:dyDescent="0.3">
      <c r="H3" s="5" t="s">
        <v>86</v>
      </c>
    </row>
    <row r="5" spans="1:12" ht="18.75" x14ac:dyDescent="0.3">
      <c r="H5" s="17"/>
    </row>
    <row r="6" spans="1:12" s="6" customFormat="1" ht="18.75" x14ac:dyDescent="0.2">
      <c r="D6" s="7"/>
    </row>
    <row r="7" spans="1:12" s="6" customFormat="1" ht="42.75" customHeight="1" x14ac:dyDescent="0.2">
      <c r="A7" s="72" t="s">
        <v>73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</row>
    <row r="8" spans="1:12" s="6" customFormat="1" ht="18.75" x14ac:dyDescent="0.2">
      <c r="A8" s="31"/>
      <c r="B8" s="7"/>
      <c r="C8" s="7"/>
      <c r="D8" s="7"/>
      <c r="E8" s="7"/>
    </row>
    <row r="9" spans="1:12" s="6" customFormat="1" ht="18.75" x14ac:dyDescent="0.2">
      <c r="D9" s="7"/>
      <c r="J9" s="9" t="s">
        <v>3</v>
      </c>
    </row>
    <row r="10" spans="1:12" ht="66.75" customHeight="1" x14ac:dyDescent="0.3">
      <c r="A10" s="19" t="s">
        <v>1</v>
      </c>
      <c r="B10" s="73" t="s">
        <v>2</v>
      </c>
      <c r="C10" s="74"/>
      <c r="D10" s="75"/>
      <c r="E10" s="71" t="s">
        <v>70</v>
      </c>
      <c r="F10" s="71"/>
      <c r="G10" s="71" t="s">
        <v>71</v>
      </c>
      <c r="H10" s="71"/>
      <c r="I10" s="71" t="s">
        <v>72</v>
      </c>
      <c r="J10" s="71"/>
      <c r="K10" s="46" t="s">
        <v>82</v>
      </c>
    </row>
    <row r="11" spans="1:12" ht="18.75" x14ac:dyDescent="0.3">
      <c r="A11" s="19">
        <v>1</v>
      </c>
      <c r="B11" s="73" t="s">
        <v>4</v>
      </c>
      <c r="C11" s="74"/>
      <c r="D11" s="75"/>
      <c r="E11" s="71" t="s">
        <v>5</v>
      </c>
      <c r="F11" s="71"/>
      <c r="G11" s="71" t="s">
        <v>6</v>
      </c>
      <c r="H11" s="71"/>
      <c r="I11" s="71" t="s">
        <v>19</v>
      </c>
      <c r="J11" s="71"/>
      <c r="K11" s="44">
        <v>6</v>
      </c>
    </row>
    <row r="12" spans="1:12" ht="42" customHeight="1" outlineLevel="1" x14ac:dyDescent="0.3">
      <c r="A12" s="3">
        <v>1</v>
      </c>
      <c r="B12" s="77" t="s">
        <v>29</v>
      </c>
      <c r="C12" s="77"/>
      <c r="D12" s="77"/>
      <c r="E12" s="57">
        <f>H35+H50</f>
        <v>130877571.42</v>
      </c>
      <c r="F12" s="57"/>
      <c r="G12" s="57">
        <f>J35+J50</f>
        <v>171415659.53</v>
      </c>
      <c r="H12" s="57"/>
      <c r="I12" s="57">
        <f>L35+L50</f>
        <v>161126776.82999998</v>
      </c>
      <c r="J12" s="57"/>
      <c r="K12" s="47">
        <f>I12/G12*100</f>
        <v>93.997699668623724</v>
      </c>
    </row>
    <row r="13" spans="1:12" ht="66.599999999999994" customHeight="1" outlineLevel="1" x14ac:dyDescent="0.3">
      <c r="A13" s="3">
        <v>2</v>
      </c>
      <c r="B13" s="78" t="s">
        <v>25</v>
      </c>
      <c r="C13" s="79"/>
      <c r="D13" s="80"/>
      <c r="E13" s="57">
        <f>H32+H45</f>
        <v>20951675.920000002</v>
      </c>
      <c r="F13" s="57"/>
      <c r="G13" s="57">
        <f>J32+J45</f>
        <v>29505950.609999999</v>
      </c>
      <c r="H13" s="57"/>
      <c r="I13" s="57">
        <f>L32+L45</f>
        <v>2852624.87</v>
      </c>
      <c r="J13" s="57"/>
      <c r="K13" s="47">
        <f t="shared" ref="K13:K18" si="0">I13/G13*100</f>
        <v>9.6679646343378742</v>
      </c>
    </row>
    <row r="14" spans="1:12" ht="51.75" customHeight="1" outlineLevel="1" x14ac:dyDescent="0.3">
      <c r="A14" s="3">
        <v>3</v>
      </c>
      <c r="B14" s="77" t="s">
        <v>49</v>
      </c>
      <c r="C14" s="77"/>
      <c r="D14" s="77"/>
      <c r="E14" s="57">
        <f>H55</f>
        <v>0</v>
      </c>
      <c r="F14" s="57"/>
      <c r="G14" s="57">
        <f>J55</f>
        <v>8039392.1399999997</v>
      </c>
      <c r="H14" s="57"/>
      <c r="I14" s="57">
        <f>L55</f>
        <v>6846489.5300000003</v>
      </c>
      <c r="J14" s="57"/>
      <c r="K14" s="47">
        <f t="shared" si="0"/>
        <v>85.161781024902211</v>
      </c>
    </row>
    <row r="15" spans="1:12" ht="51.75" customHeight="1" outlineLevel="1" x14ac:dyDescent="0.3">
      <c r="A15" s="3">
        <v>4</v>
      </c>
      <c r="B15" s="78" t="s">
        <v>57</v>
      </c>
      <c r="C15" s="79"/>
      <c r="D15" s="80"/>
      <c r="E15" s="57">
        <f>H57</f>
        <v>0</v>
      </c>
      <c r="F15" s="57"/>
      <c r="G15" s="57">
        <f>J57</f>
        <v>901336.74</v>
      </c>
      <c r="H15" s="57"/>
      <c r="I15" s="57">
        <f>L57</f>
        <v>901336.74</v>
      </c>
      <c r="J15" s="57"/>
      <c r="K15" s="47">
        <f t="shared" si="0"/>
        <v>100</v>
      </c>
    </row>
    <row r="16" spans="1:12" ht="51.75" customHeight="1" outlineLevel="1" x14ac:dyDescent="0.3">
      <c r="A16" s="3">
        <v>5</v>
      </c>
      <c r="B16" s="78" t="s">
        <v>60</v>
      </c>
      <c r="C16" s="79"/>
      <c r="D16" s="80"/>
      <c r="E16" s="57">
        <f>H59</f>
        <v>7282949.3399999999</v>
      </c>
      <c r="F16" s="57"/>
      <c r="G16" s="57">
        <f t="shared" ref="G16" si="1">J59</f>
        <v>0</v>
      </c>
      <c r="H16" s="57"/>
      <c r="I16" s="57">
        <f t="shared" ref="I16" si="2">L59</f>
        <v>0</v>
      </c>
      <c r="J16" s="57"/>
      <c r="K16" s="47">
        <v>0</v>
      </c>
    </row>
    <row r="17" spans="1:14" ht="51.75" customHeight="1" outlineLevel="1" x14ac:dyDescent="0.3">
      <c r="A17" s="3">
        <v>6</v>
      </c>
      <c r="B17" s="78" t="s">
        <v>76</v>
      </c>
      <c r="C17" s="79"/>
      <c r="D17" s="80"/>
      <c r="E17" s="68">
        <f>H53</f>
        <v>7329160.71</v>
      </c>
      <c r="F17" s="69"/>
      <c r="G17" s="68">
        <f>J53</f>
        <v>0</v>
      </c>
      <c r="H17" s="69"/>
      <c r="I17" s="68">
        <f>L53</f>
        <v>0</v>
      </c>
      <c r="J17" s="69"/>
      <c r="K17" s="47">
        <v>0</v>
      </c>
    </row>
    <row r="18" spans="1:14" ht="18.75" x14ac:dyDescent="0.3">
      <c r="A18" s="83" t="s">
        <v>0</v>
      </c>
      <c r="B18" s="84"/>
      <c r="C18" s="84"/>
      <c r="D18" s="85"/>
      <c r="E18" s="57">
        <f>E13+E12+E14+E15+E16+E17</f>
        <v>166441357.39000002</v>
      </c>
      <c r="F18" s="57"/>
      <c r="G18" s="57">
        <f>G13+G12+G14+G15+G16+G17</f>
        <v>209862339.01999998</v>
      </c>
      <c r="H18" s="57"/>
      <c r="I18" s="57">
        <f>I13+I12+I14+I15+I16+I17</f>
        <v>171727227.97</v>
      </c>
      <c r="J18" s="57"/>
      <c r="K18" s="47">
        <f t="shared" si="0"/>
        <v>81.828511381279483</v>
      </c>
    </row>
    <row r="19" spans="1:14" ht="15.75" customHeight="1" x14ac:dyDescent="0.3">
      <c r="A19" s="31"/>
      <c r="B19" s="13"/>
      <c r="C19" s="13"/>
      <c r="D19" s="13"/>
      <c r="E19" s="13"/>
    </row>
    <row r="20" spans="1:14" ht="18.75" x14ac:dyDescent="0.3">
      <c r="L20" s="9" t="s">
        <v>3</v>
      </c>
    </row>
    <row r="21" spans="1:14" ht="36.75" customHeight="1" x14ac:dyDescent="0.3">
      <c r="A21" s="76" t="s">
        <v>1</v>
      </c>
      <c r="B21" s="71" t="s">
        <v>18</v>
      </c>
      <c r="C21" s="71" t="s">
        <v>20</v>
      </c>
      <c r="D21" s="71"/>
      <c r="E21" s="71"/>
      <c r="F21" s="71"/>
      <c r="G21" s="71" t="s">
        <v>7</v>
      </c>
      <c r="H21" s="71" t="s">
        <v>70</v>
      </c>
      <c r="I21" s="71"/>
      <c r="J21" s="71" t="s">
        <v>74</v>
      </c>
      <c r="K21" s="71"/>
      <c r="L21" s="71" t="s">
        <v>75</v>
      </c>
      <c r="M21" s="71" t="s">
        <v>83</v>
      </c>
    </row>
    <row r="22" spans="1:14" ht="59.25" customHeight="1" x14ac:dyDescent="0.3">
      <c r="A22" s="76"/>
      <c r="B22" s="71"/>
      <c r="C22" s="10" t="s">
        <v>21</v>
      </c>
      <c r="D22" s="10" t="s">
        <v>22</v>
      </c>
      <c r="E22" s="10" t="s">
        <v>23</v>
      </c>
      <c r="F22" s="10" t="s">
        <v>24</v>
      </c>
      <c r="G22" s="71"/>
      <c r="H22" s="71"/>
      <c r="I22" s="71"/>
      <c r="J22" s="71"/>
      <c r="K22" s="71"/>
      <c r="L22" s="71"/>
      <c r="M22" s="71"/>
    </row>
    <row r="23" spans="1:14" ht="18.75" x14ac:dyDescent="0.3">
      <c r="A23" s="19">
        <v>1</v>
      </c>
      <c r="B23" s="12" t="s">
        <v>4</v>
      </c>
      <c r="C23" s="12" t="s">
        <v>5</v>
      </c>
      <c r="D23" s="12" t="s">
        <v>6</v>
      </c>
      <c r="E23" s="12" t="s">
        <v>19</v>
      </c>
      <c r="F23" s="3">
        <v>6</v>
      </c>
      <c r="G23" s="3">
        <v>7</v>
      </c>
      <c r="H23" s="81">
        <v>8</v>
      </c>
      <c r="I23" s="81"/>
      <c r="J23" s="71" t="s">
        <v>16</v>
      </c>
      <c r="K23" s="71"/>
      <c r="L23" s="33" t="s">
        <v>33</v>
      </c>
      <c r="M23" s="44">
        <v>11</v>
      </c>
    </row>
    <row r="24" spans="1:14" ht="25.5" customHeight="1" x14ac:dyDescent="0.3">
      <c r="A24" s="19">
        <v>1</v>
      </c>
      <c r="B24" s="77" t="s">
        <v>8</v>
      </c>
      <c r="C24" s="77"/>
      <c r="D24" s="77"/>
      <c r="E24" s="77"/>
      <c r="F24" s="77"/>
      <c r="G24" s="77"/>
      <c r="H24" s="57">
        <f>H25+H26+H27</f>
        <v>166441357.38999999</v>
      </c>
      <c r="I24" s="57"/>
      <c r="J24" s="57">
        <f>J25+J26+J27</f>
        <v>209862339.02000001</v>
      </c>
      <c r="K24" s="57"/>
      <c r="L24" s="34">
        <f>L25+L26+L27</f>
        <v>171727227.97</v>
      </c>
      <c r="M24" s="49">
        <f>L24/J24*100</f>
        <v>81.828511381279469</v>
      </c>
      <c r="N24" s="21"/>
    </row>
    <row r="25" spans="1:14" ht="18.75" x14ac:dyDescent="0.3">
      <c r="A25" s="19">
        <v>2</v>
      </c>
      <c r="B25" s="14" t="s">
        <v>9</v>
      </c>
      <c r="C25" s="14"/>
      <c r="D25" s="12"/>
      <c r="E25" s="14"/>
      <c r="F25" s="14"/>
      <c r="G25" s="14"/>
      <c r="H25" s="57">
        <f>H29+H42+H60</f>
        <v>46092657.390000001</v>
      </c>
      <c r="I25" s="57"/>
      <c r="J25" s="57">
        <f>J29+J42+J60</f>
        <v>54389126.880000003</v>
      </c>
      <c r="K25" s="57"/>
      <c r="L25" s="34">
        <f>L29+L42</f>
        <v>16358669.390000001</v>
      </c>
      <c r="M25" s="49">
        <f t="shared" ref="M25:M58" si="3">L25/J25*100</f>
        <v>30.077095052642623</v>
      </c>
    </row>
    <row r="26" spans="1:14" ht="18.75" x14ac:dyDescent="0.3">
      <c r="A26" s="19">
        <v>3</v>
      </c>
      <c r="B26" s="14" t="s">
        <v>10</v>
      </c>
      <c r="C26" s="14"/>
      <c r="D26" s="12"/>
      <c r="E26" s="14"/>
      <c r="F26" s="14"/>
      <c r="G26" s="14"/>
      <c r="H26" s="57">
        <f>H30+H43</f>
        <v>120348700</v>
      </c>
      <c r="I26" s="57"/>
      <c r="J26" s="57">
        <f>J30+J43</f>
        <v>125732587.49000001</v>
      </c>
      <c r="K26" s="57"/>
      <c r="L26" s="34">
        <f>L30+L43</f>
        <v>125627933.93000001</v>
      </c>
      <c r="M26" s="49">
        <f t="shared" si="3"/>
        <v>99.916764967548033</v>
      </c>
    </row>
    <row r="27" spans="1:14" ht="18.75" x14ac:dyDescent="0.3">
      <c r="A27" s="19">
        <v>4</v>
      </c>
      <c r="B27" s="14" t="s">
        <v>11</v>
      </c>
      <c r="C27" s="14"/>
      <c r="D27" s="12"/>
      <c r="E27" s="14"/>
      <c r="F27" s="14"/>
      <c r="G27" s="14"/>
      <c r="H27" s="57">
        <f>H31+H44</f>
        <v>0</v>
      </c>
      <c r="I27" s="57"/>
      <c r="J27" s="57">
        <f>J31+J44</f>
        <v>29740624.649999999</v>
      </c>
      <c r="K27" s="57"/>
      <c r="L27" s="34">
        <f>L31+L44</f>
        <v>29740624.649999999</v>
      </c>
      <c r="M27" s="49">
        <f t="shared" si="3"/>
        <v>100</v>
      </c>
    </row>
    <row r="28" spans="1:14" ht="37.5" x14ac:dyDescent="0.3">
      <c r="A28" s="43">
        <v>5</v>
      </c>
      <c r="B28" s="41" t="s">
        <v>12</v>
      </c>
      <c r="C28" s="42" t="s">
        <v>13</v>
      </c>
      <c r="D28" s="42"/>
      <c r="E28" s="41"/>
      <c r="F28" s="41"/>
      <c r="G28" s="41"/>
      <c r="H28" s="57">
        <f>H29+H30+H31</f>
        <v>30182679.149999999</v>
      </c>
      <c r="I28" s="57"/>
      <c r="J28" s="57">
        <f>J29+J30+J31</f>
        <v>77544515.420000002</v>
      </c>
      <c r="K28" s="57"/>
      <c r="L28" s="40">
        <f>L29+L30+L31</f>
        <v>40706960.899999999</v>
      </c>
      <c r="M28" s="49">
        <f t="shared" si="3"/>
        <v>52.49495812762666</v>
      </c>
    </row>
    <row r="29" spans="1:14" ht="18.75" x14ac:dyDescent="0.3">
      <c r="A29" s="43">
        <v>6</v>
      </c>
      <c r="B29" s="41" t="s">
        <v>9</v>
      </c>
      <c r="C29" s="41"/>
      <c r="D29" s="42"/>
      <c r="E29" s="41"/>
      <c r="F29" s="41"/>
      <c r="G29" s="41"/>
      <c r="H29" s="57">
        <f>H36+H32+H39+H40</f>
        <v>30182679.149999999</v>
      </c>
      <c r="I29" s="57"/>
      <c r="J29" s="57">
        <f>J36+J32+J39+J40+J37</f>
        <v>44180529.850000001</v>
      </c>
      <c r="K29" s="57"/>
      <c r="L29" s="40">
        <f>L32+L36+L39+L40+L37</f>
        <v>7342975.3300000001</v>
      </c>
      <c r="M29" s="49">
        <f t="shared" si="3"/>
        <v>16.620387657030328</v>
      </c>
    </row>
    <row r="30" spans="1:14" ht="18.75" x14ac:dyDescent="0.3">
      <c r="A30" s="43">
        <v>7</v>
      </c>
      <c r="B30" s="41" t="s">
        <v>10</v>
      </c>
      <c r="C30" s="41"/>
      <c r="D30" s="42"/>
      <c r="E30" s="41"/>
      <c r="F30" s="41"/>
      <c r="G30" s="41"/>
      <c r="H30" s="57">
        <f>H38</f>
        <v>0</v>
      </c>
      <c r="I30" s="70"/>
      <c r="J30" s="57">
        <f>J38</f>
        <v>33363985.57</v>
      </c>
      <c r="K30" s="70"/>
      <c r="L30" s="40">
        <f>J38</f>
        <v>33363985.57</v>
      </c>
      <c r="M30" s="49">
        <f t="shared" si="3"/>
        <v>100</v>
      </c>
    </row>
    <row r="31" spans="1:14" ht="18.75" x14ac:dyDescent="0.3">
      <c r="A31" s="43">
        <v>8</v>
      </c>
      <c r="B31" s="41" t="s">
        <v>11</v>
      </c>
      <c r="C31" s="41"/>
      <c r="D31" s="42"/>
      <c r="E31" s="41"/>
      <c r="F31" s="41"/>
      <c r="G31" s="41"/>
      <c r="H31" s="57">
        <v>0</v>
      </c>
      <c r="I31" s="70"/>
      <c r="J31" s="57">
        <v>0</v>
      </c>
      <c r="K31" s="70"/>
      <c r="L31" s="40">
        <v>0</v>
      </c>
      <c r="M31" s="49"/>
    </row>
    <row r="32" spans="1:14" ht="102" customHeight="1" x14ac:dyDescent="0.3">
      <c r="A32" s="43">
        <v>9</v>
      </c>
      <c r="B32" s="41" t="s">
        <v>25</v>
      </c>
      <c r="C32" s="41"/>
      <c r="D32" s="42"/>
      <c r="E32" s="42" t="s">
        <v>26</v>
      </c>
      <c r="F32" s="41"/>
      <c r="G32" s="41"/>
      <c r="H32" s="57">
        <f>H34+H33</f>
        <v>19653807.73</v>
      </c>
      <c r="I32" s="57"/>
      <c r="J32" s="57">
        <f>J34+J33</f>
        <v>28238082.460000001</v>
      </c>
      <c r="K32" s="57"/>
      <c r="L32" s="40">
        <f>L34+L33</f>
        <v>1584757.08</v>
      </c>
      <c r="M32" s="49">
        <f t="shared" si="3"/>
        <v>5.6121271061689511</v>
      </c>
    </row>
    <row r="33" spans="1:13" ht="99" customHeight="1" x14ac:dyDescent="0.3">
      <c r="A33" s="43">
        <v>10</v>
      </c>
      <c r="B33" s="41" t="s">
        <v>41</v>
      </c>
      <c r="C33" s="37" t="s">
        <v>13</v>
      </c>
      <c r="D33" s="37" t="s">
        <v>42</v>
      </c>
      <c r="E33" s="37" t="s">
        <v>44</v>
      </c>
      <c r="F33" s="37" t="s">
        <v>17</v>
      </c>
      <c r="G33" s="42" t="s">
        <v>37</v>
      </c>
      <c r="H33" s="57">
        <v>2639615.9300000002</v>
      </c>
      <c r="I33" s="57"/>
      <c r="J33" s="57">
        <v>2639615.9300000002</v>
      </c>
      <c r="K33" s="57"/>
      <c r="L33" s="40">
        <v>580715.93000000005</v>
      </c>
      <c r="M33" s="49">
        <f t="shared" si="3"/>
        <v>22.000016115980934</v>
      </c>
    </row>
    <row r="34" spans="1:13" ht="18.75" x14ac:dyDescent="0.3">
      <c r="A34" s="43">
        <v>11</v>
      </c>
      <c r="B34" s="41" t="s">
        <v>32</v>
      </c>
      <c r="C34" s="42" t="s">
        <v>13</v>
      </c>
      <c r="D34" s="42" t="s">
        <v>27</v>
      </c>
      <c r="E34" s="42" t="s">
        <v>28</v>
      </c>
      <c r="F34" s="42" t="s">
        <v>17</v>
      </c>
      <c r="G34" s="42" t="s">
        <v>37</v>
      </c>
      <c r="H34" s="57">
        <v>17014191.800000001</v>
      </c>
      <c r="I34" s="57"/>
      <c r="J34" s="57">
        <v>25598466.530000001</v>
      </c>
      <c r="K34" s="57"/>
      <c r="L34" s="40">
        <v>1004041.15</v>
      </c>
      <c r="M34" s="49">
        <f t="shared" si="3"/>
        <v>3.9222706907982898</v>
      </c>
    </row>
    <row r="35" spans="1:13" ht="66" customHeight="1" x14ac:dyDescent="0.3">
      <c r="A35" s="43">
        <v>12</v>
      </c>
      <c r="B35" s="1" t="s">
        <v>29</v>
      </c>
      <c r="C35" s="42"/>
      <c r="D35" s="42"/>
      <c r="E35" s="15" t="s">
        <v>31</v>
      </c>
      <c r="F35" s="42"/>
      <c r="G35" s="43"/>
      <c r="H35" s="57">
        <f>H36+H38+H39+H40</f>
        <v>10528871.42</v>
      </c>
      <c r="I35" s="57"/>
      <c r="J35" s="57">
        <f>J36+J38+J39+J40+J37</f>
        <v>49306432.960000001</v>
      </c>
      <c r="K35" s="57"/>
      <c r="L35" s="40">
        <f>L36+L38+L39+L40+L37</f>
        <v>39122203.82</v>
      </c>
      <c r="M35" s="49">
        <f t="shared" si="3"/>
        <v>79.345029586175926</v>
      </c>
    </row>
    <row r="36" spans="1:13" ht="78" customHeight="1" x14ac:dyDescent="0.3">
      <c r="A36" s="43">
        <v>13</v>
      </c>
      <c r="B36" s="39" t="s">
        <v>66</v>
      </c>
      <c r="C36" s="42" t="s">
        <v>13</v>
      </c>
      <c r="D36" s="42" t="s">
        <v>30</v>
      </c>
      <c r="E36" s="15" t="s">
        <v>34</v>
      </c>
      <c r="F36" s="42" t="s">
        <v>17</v>
      </c>
      <c r="G36" s="43">
        <v>2023</v>
      </c>
      <c r="H36" s="57">
        <v>10528871.42</v>
      </c>
      <c r="I36" s="57"/>
      <c r="J36" s="57">
        <v>10102693.85</v>
      </c>
      <c r="K36" s="57"/>
      <c r="L36" s="48">
        <v>0</v>
      </c>
      <c r="M36" s="49">
        <f t="shared" si="3"/>
        <v>0</v>
      </c>
    </row>
    <row r="37" spans="1:13" ht="78" customHeight="1" x14ac:dyDescent="0.3">
      <c r="A37" s="52">
        <v>14</v>
      </c>
      <c r="B37" s="51" t="s">
        <v>85</v>
      </c>
      <c r="C37" s="50" t="s">
        <v>13</v>
      </c>
      <c r="D37" s="50" t="s">
        <v>30</v>
      </c>
      <c r="E37" s="15" t="s">
        <v>34</v>
      </c>
      <c r="F37" s="50" t="s">
        <v>17</v>
      </c>
      <c r="G37" s="52">
        <v>2023</v>
      </c>
      <c r="H37" s="68">
        <v>0</v>
      </c>
      <c r="I37" s="69"/>
      <c r="J37" s="68">
        <v>2341880.7799999998</v>
      </c>
      <c r="K37" s="69"/>
      <c r="L37" s="48">
        <v>2260345.4900000002</v>
      </c>
      <c r="M37" s="49">
        <f t="shared" si="3"/>
        <v>96.51838425353148</v>
      </c>
    </row>
    <row r="38" spans="1:13" ht="78" customHeight="1" x14ac:dyDescent="0.3">
      <c r="A38" s="52">
        <v>15</v>
      </c>
      <c r="B38" s="51" t="s">
        <v>56</v>
      </c>
      <c r="C38" s="42" t="s">
        <v>13</v>
      </c>
      <c r="D38" s="42" t="s">
        <v>30</v>
      </c>
      <c r="E38" s="15" t="s">
        <v>53</v>
      </c>
      <c r="F38" s="42" t="s">
        <v>17</v>
      </c>
      <c r="G38" s="43">
        <v>2023</v>
      </c>
      <c r="H38" s="57">
        <v>0</v>
      </c>
      <c r="I38" s="57"/>
      <c r="J38" s="57">
        <v>33363985.57</v>
      </c>
      <c r="K38" s="57"/>
      <c r="L38" s="48">
        <v>33363985.57</v>
      </c>
      <c r="M38" s="49">
        <f t="shared" si="3"/>
        <v>100</v>
      </c>
    </row>
    <row r="39" spans="1:13" ht="18.75" x14ac:dyDescent="0.3">
      <c r="A39" s="54">
        <v>16</v>
      </c>
      <c r="B39" s="64" t="s">
        <v>65</v>
      </c>
      <c r="C39" s="42" t="s">
        <v>13</v>
      </c>
      <c r="D39" s="42" t="s">
        <v>42</v>
      </c>
      <c r="E39" s="15" t="s">
        <v>54</v>
      </c>
      <c r="F39" s="42" t="s">
        <v>17</v>
      </c>
      <c r="G39" s="43">
        <v>2023</v>
      </c>
      <c r="H39" s="57">
        <v>0</v>
      </c>
      <c r="I39" s="57"/>
      <c r="J39" s="57">
        <v>3377872.76</v>
      </c>
      <c r="K39" s="57"/>
      <c r="L39" s="48">
        <v>3377872.76</v>
      </c>
      <c r="M39" s="49">
        <f t="shared" si="3"/>
        <v>100</v>
      </c>
    </row>
    <row r="40" spans="1:13" ht="18.75" x14ac:dyDescent="0.3">
      <c r="A40" s="56"/>
      <c r="B40" s="65"/>
      <c r="C40" s="42" t="s">
        <v>13</v>
      </c>
      <c r="D40" s="42" t="s">
        <v>42</v>
      </c>
      <c r="E40" s="15" t="s">
        <v>55</v>
      </c>
      <c r="F40" s="42" t="s">
        <v>17</v>
      </c>
      <c r="G40" s="43">
        <v>2023</v>
      </c>
      <c r="H40" s="57">
        <v>0</v>
      </c>
      <c r="I40" s="57"/>
      <c r="J40" s="57">
        <v>120000</v>
      </c>
      <c r="K40" s="57"/>
      <c r="L40" s="48">
        <v>120000</v>
      </c>
      <c r="M40" s="49">
        <f t="shared" si="3"/>
        <v>100</v>
      </c>
    </row>
    <row r="41" spans="1:13" ht="18.75" x14ac:dyDescent="0.3">
      <c r="A41" s="43">
        <v>17</v>
      </c>
      <c r="B41" s="1" t="s">
        <v>14</v>
      </c>
      <c r="C41" s="2">
        <v>730</v>
      </c>
      <c r="D41" s="4"/>
      <c r="E41" s="40"/>
      <c r="F41" s="3"/>
      <c r="G41" s="3"/>
      <c r="H41" s="57">
        <f>H42+H43+H44</f>
        <v>128975728.90000001</v>
      </c>
      <c r="I41" s="57"/>
      <c r="J41" s="57">
        <f>J42+J43+J44</f>
        <v>132317823.59999999</v>
      </c>
      <c r="K41" s="57"/>
      <c r="L41" s="40">
        <f t="shared" ref="L41" si="4">L42+L43+L44</f>
        <v>131020267.06999999</v>
      </c>
      <c r="M41" s="49">
        <f t="shared" si="3"/>
        <v>99.019363760151819</v>
      </c>
    </row>
    <row r="42" spans="1:13" ht="18.75" x14ac:dyDescent="0.3">
      <c r="A42" s="43">
        <v>18</v>
      </c>
      <c r="B42" s="41" t="s">
        <v>9</v>
      </c>
      <c r="C42" s="4"/>
      <c r="D42" s="4"/>
      <c r="E42" s="40"/>
      <c r="F42" s="3"/>
      <c r="G42" s="3"/>
      <c r="H42" s="57">
        <f>H45+H55+H57+H53</f>
        <v>8627028.9000000004</v>
      </c>
      <c r="I42" s="57"/>
      <c r="J42" s="57">
        <f>J45+J55+J57+J53</f>
        <v>10208597.029999999</v>
      </c>
      <c r="K42" s="57"/>
      <c r="L42" s="40">
        <f>L45+L55+L57</f>
        <v>9015694.0600000005</v>
      </c>
      <c r="M42" s="49">
        <f t="shared" si="3"/>
        <v>88.314721734099052</v>
      </c>
    </row>
    <row r="43" spans="1:13" ht="18.75" x14ac:dyDescent="0.3">
      <c r="A43" s="43">
        <v>19</v>
      </c>
      <c r="B43" s="41" t="s">
        <v>10</v>
      </c>
      <c r="C43" s="4"/>
      <c r="D43" s="4"/>
      <c r="E43" s="40"/>
      <c r="F43" s="3"/>
      <c r="G43" s="3"/>
      <c r="H43" s="57">
        <f>H51</f>
        <v>120348700</v>
      </c>
      <c r="I43" s="57"/>
      <c r="J43" s="57">
        <f>J51+12147581.08</f>
        <v>92368601.920000002</v>
      </c>
      <c r="K43" s="57"/>
      <c r="L43" s="40">
        <f>L51+12147581.08</f>
        <v>92263948.359999999</v>
      </c>
      <c r="M43" s="49">
        <f t="shared" si="3"/>
        <v>99.886700071426176</v>
      </c>
    </row>
    <row r="44" spans="1:13" ht="18.75" x14ac:dyDescent="0.3">
      <c r="A44" s="43">
        <v>20</v>
      </c>
      <c r="B44" s="41" t="s">
        <v>11</v>
      </c>
      <c r="C44" s="4"/>
      <c r="D44" s="4"/>
      <c r="E44" s="40"/>
      <c r="F44" s="3"/>
      <c r="G44" s="3"/>
      <c r="H44" s="57">
        <v>0</v>
      </c>
      <c r="I44" s="57"/>
      <c r="J44" s="57">
        <v>29740624.649999999</v>
      </c>
      <c r="K44" s="57"/>
      <c r="L44" s="40">
        <v>29740624.649999999</v>
      </c>
      <c r="M44" s="49">
        <f t="shared" si="3"/>
        <v>100</v>
      </c>
    </row>
    <row r="45" spans="1:13" ht="93.75" x14ac:dyDescent="0.3">
      <c r="A45" s="43">
        <v>21</v>
      </c>
      <c r="B45" s="41" t="s">
        <v>25</v>
      </c>
      <c r="C45" s="4"/>
      <c r="D45" s="4"/>
      <c r="E45" s="42" t="s">
        <v>26</v>
      </c>
      <c r="F45" s="3"/>
      <c r="G45" s="3"/>
      <c r="H45" s="57">
        <f>H46+H49+H47+H48</f>
        <v>1297868.19</v>
      </c>
      <c r="I45" s="57"/>
      <c r="J45" s="57">
        <f>J46+J49+J47+J48</f>
        <v>1267868.1500000001</v>
      </c>
      <c r="K45" s="57"/>
      <c r="L45" s="40">
        <f>L46+L49+L47+L48</f>
        <v>1267867.79</v>
      </c>
      <c r="M45" s="49">
        <f t="shared" si="3"/>
        <v>99.999971605880305</v>
      </c>
    </row>
    <row r="46" spans="1:13" ht="75" x14ac:dyDescent="0.3">
      <c r="A46" s="54">
        <v>22</v>
      </c>
      <c r="B46" s="41" t="s">
        <v>46</v>
      </c>
      <c r="C46" s="58">
        <v>730</v>
      </c>
      <c r="D46" s="61" t="s">
        <v>27</v>
      </c>
      <c r="E46" s="61" t="s">
        <v>43</v>
      </c>
      <c r="F46" s="61" t="s">
        <v>17</v>
      </c>
      <c r="G46" s="61" t="s">
        <v>37</v>
      </c>
      <c r="H46" s="57">
        <v>397868.19</v>
      </c>
      <c r="I46" s="57"/>
      <c r="J46" s="57">
        <v>397868.19</v>
      </c>
      <c r="K46" s="57"/>
      <c r="L46" s="40">
        <v>397868.19</v>
      </c>
      <c r="M46" s="49">
        <f t="shared" si="3"/>
        <v>100</v>
      </c>
    </row>
    <row r="47" spans="1:13" ht="37.5" x14ac:dyDescent="0.3">
      <c r="A47" s="55"/>
      <c r="B47" s="41" t="s">
        <v>67</v>
      </c>
      <c r="C47" s="59"/>
      <c r="D47" s="62"/>
      <c r="E47" s="62"/>
      <c r="F47" s="62"/>
      <c r="G47" s="62"/>
      <c r="H47" s="57">
        <v>0</v>
      </c>
      <c r="I47" s="57"/>
      <c r="J47" s="57">
        <v>70000.36</v>
      </c>
      <c r="K47" s="57"/>
      <c r="L47" s="40">
        <v>70000</v>
      </c>
      <c r="M47" s="49">
        <f t="shared" si="3"/>
        <v>99.999485716930607</v>
      </c>
    </row>
    <row r="48" spans="1:13" ht="112.5" x14ac:dyDescent="0.3">
      <c r="A48" s="56"/>
      <c r="B48" s="41" t="s">
        <v>64</v>
      </c>
      <c r="C48" s="60"/>
      <c r="D48" s="63"/>
      <c r="E48" s="63"/>
      <c r="F48" s="63"/>
      <c r="G48" s="63"/>
      <c r="H48" s="57">
        <v>0</v>
      </c>
      <c r="I48" s="57"/>
      <c r="J48" s="57">
        <v>200000</v>
      </c>
      <c r="K48" s="57"/>
      <c r="L48" s="40">
        <v>200000</v>
      </c>
      <c r="M48" s="49">
        <f t="shared" si="3"/>
        <v>100</v>
      </c>
    </row>
    <row r="49" spans="1:13" ht="93.75" x14ac:dyDescent="0.3">
      <c r="A49" s="43">
        <v>23</v>
      </c>
      <c r="B49" s="41" t="s">
        <v>47</v>
      </c>
      <c r="C49" s="2">
        <v>730</v>
      </c>
      <c r="D49" s="42" t="s">
        <v>27</v>
      </c>
      <c r="E49" s="42" t="s">
        <v>40</v>
      </c>
      <c r="F49" s="42" t="s">
        <v>17</v>
      </c>
      <c r="G49" s="42" t="s">
        <v>37</v>
      </c>
      <c r="H49" s="57">
        <v>900000</v>
      </c>
      <c r="I49" s="57"/>
      <c r="J49" s="57">
        <v>599999.6</v>
      </c>
      <c r="K49" s="57"/>
      <c r="L49" s="40">
        <v>599999.6</v>
      </c>
      <c r="M49" s="49">
        <f t="shared" si="3"/>
        <v>100</v>
      </c>
    </row>
    <row r="50" spans="1:13" ht="56.25" x14ac:dyDescent="0.3">
      <c r="A50" s="43">
        <v>24</v>
      </c>
      <c r="B50" s="1" t="s">
        <v>29</v>
      </c>
      <c r="C50" s="42"/>
      <c r="D50" s="42"/>
      <c r="E50" s="15" t="s">
        <v>31</v>
      </c>
      <c r="F50" s="2"/>
      <c r="G50" s="43"/>
      <c r="H50" s="57">
        <f>H51+H52</f>
        <v>120348700</v>
      </c>
      <c r="I50" s="57"/>
      <c r="J50" s="57">
        <f>J51+J52</f>
        <v>122109226.56999999</v>
      </c>
      <c r="K50" s="57"/>
      <c r="L50" s="40">
        <f>L51+L52</f>
        <v>122004573.00999999</v>
      </c>
      <c r="M50" s="49">
        <f t="shared" si="3"/>
        <v>99.91429512499613</v>
      </c>
    </row>
    <row r="51" spans="1:13" ht="108" customHeight="1" x14ac:dyDescent="0.3">
      <c r="A51" s="54">
        <v>25</v>
      </c>
      <c r="B51" s="64" t="s">
        <v>36</v>
      </c>
      <c r="C51" s="42" t="s">
        <v>15</v>
      </c>
      <c r="D51" s="42" t="s">
        <v>39</v>
      </c>
      <c r="E51" s="42" t="s">
        <v>35</v>
      </c>
      <c r="F51" s="2">
        <v>410</v>
      </c>
      <c r="G51" s="43" t="s">
        <v>38</v>
      </c>
      <c r="H51" s="57">
        <v>120348700</v>
      </c>
      <c r="I51" s="57"/>
      <c r="J51" s="57">
        <v>80221020.840000004</v>
      </c>
      <c r="K51" s="57"/>
      <c r="L51" s="40">
        <v>80116367.280000001</v>
      </c>
      <c r="M51" s="49">
        <f t="shared" si="3"/>
        <v>99.869543470147633</v>
      </c>
    </row>
    <row r="52" spans="1:13" ht="102" customHeight="1" x14ac:dyDescent="0.3">
      <c r="A52" s="56"/>
      <c r="B52" s="65"/>
      <c r="C52" s="18" t="s">
        <v>15</v>
      </c>
      <c r="D52" s="18" t="s">
        <v>39</v>
      </c>
      <c r="E52" s="18" t="s">
        <v>48</v>
      </c>
      <c r="F52" s="2">
        <v>410</v>
      </c>
      <c r="G52" s="19" t="s">
        <v>38</v>
      </c>
      <c r="H52" s="57">
        <v>0</v>
      </c>
      <c r="I52" s="57"/>
      <c r="J52" s="57">
        <f>29740624.65+12147581.08</f>
        <v>41888205.729999997</v>
      </c>
      <c r="K52" s="57"/>
      <c r="L52" s="34">
        <f>29740624.65+12147581.08</f>
        <v>41888205.729999997</v>
      </c>
      <c r="M52" s="49">
        <f t="shared" si="3"/>
        <v>100</v>
      </c>
    </row>
    <row r="53" spans="1:13" ht="37.5" x14ac:dyDescent="0.3">
      <c r="A53" s="35">
        <v>26</v>
      </c>
      <c r="B53" s="41" t="s">
        <v>76</v>
      </c>
      <c r="C53" s="42"/>
      <c r="D53" s="42"/>
      <c r="E53" s="38"/>
      <c r="F53" s="36"/>
      <c r="G53" s="35"/>
      <c r="H53" s="66">
        <f>H54</f>
        <v>7329160.71</v>
      </c>
      <c r="I53" s="67"/>
      <c r="J53" s="68">
        <v>0</v>
      </c>
      <c r="K53" s="69"/>
      <c r="L53" s="40">
        <v>0</v>
      </c>
      <c r="M53" s="49">
        <v>0</v>
      </c>
    </row>
    <row r="54" spans="1:13" ht="158.25" customHeight="1" x14ac:dyDescent="0.3">
      <c r="A54" s="35">
        <v>27</v>
      </c>
      <c r="B54" s="16" t="s">
        <v>77</v>
      </c>
      <c r="C54" s="3">
        <v>730</v>
      </c>
      <c r="D54" s="42" t="s">
        <v>78</v>
      </c>
      <c r="E54" s="42" t="s">
        <v>79</v>
      </c>
      <c r="F54" s="2">
        <v>410</v>
      </c>
      <c r="G54" s="2">
        <v>2023</v>
      </c>
      <c r="H54" s="68">
        <v>7329160.71</v>
      </c>
      <c r="I54" s="69"/>
      <c r="J54" s="68">
        <v>0</v>
      </c>
      <c r="K54" s="69"/>
      <c r="L54" s="40">
        <v>0</v>
      </c>
      <c r="M54" s="49">
        <v>0</v>
      </c>
    </row>
    <row r="55" spans="1:13" ht="56.25" x14ac:dyDescent="0.3">
      <c r="A55" s="19">
        <v>28</v>
      </c>
      <c r="B55" s="20" t="s">
        <v>49</v>
      </c>
      <c r="C55" s="3"/>
      <c r="D55" s="18"/>
      <c r="E55" s="18"/>
      <c r="F55" s="2"/>
      <c r="G55" s="2"/>
      <c r="H55" s="57">
        <f>H56</f>
        <v>0</v>
      </c>
      <c r="I55" s="57"/>
      <c r="J55" s="57">
        <f>J56</f>
        <v>8039392.1399999997</v>
      </c>
      <c r="K55" s="57"/>
      <c r="L55" s="34">
        <f>L56</f>
        <v>6846489.5300000003</v>
      </c>
      <c r="M55" s="49">
        <f t="shared" si="3"/>
        <v>85.161781024902211</v>
      </c>
    </row>
    <row r="56" spans="1:13" ht="56.25" customHeight="1" x14ac:dyDescent="0.3">
      <c r="A56" s="19">
        <v>29</v>
      </c>
      <c r="B56" s="16" t="s">
        <v>52</v>
      </c>
      <c r="C56" s="3">
        <v>730</v>
      </c>
      <c r="D56" s="18" t="s">
        <v>50</v>
      </c>
      <c r="E56" s="18" t="s">
        <v>51</v>
      </c>
      <c r="F56" s="2">
        <v>460</v>
      </c>
      <c r="G56" s="2">
        <v>2023</v>
      </c>
      <c r="H56" s="57">
        <v>0</v>
      </c>
      <c r="I56" s="57"/>
      <c r="J56" s="57">
        <v>8039392.1399999997</v>
      </c>
      <c r="K56" s="57"/>
      <c r="L56" s="34">
        <v>6846489.5300000003</v>
      </c>
      <c r="M56" s="49">
        <f t="shared" si="3"/>
        <v>85.161781024902211</v>
      </c>
    </row>
    <row r="57" spans="1:13" ht="56.25" x14ac:dyDescent="0.3">
      <c r="A57" s="3">
        <v>30</v>
      </c>
      <c r="B57" s="26" t="s">
        <v>57</v>
      </c>
      <c r="C57" s="27"/>
      <c r="D57" s="22"/>
      <c r="E57" s="23" t="s">
        <v>58</v>
      </c>
      <c r="F57" s="28"/>
      <c r="G57" s="28"/>
      <c r="H57" s="53">
        <f>H58</f>
        <v>0</v>
      </c>
      <c r="I57" s="53"/>
      <c r="J57" s="53">
        <f>J58</f>
        <v>901336.74</v>
      </c>
      <c r="K57" s="53"/>
      <c r="L57" s="29">
        <f>L58</f>
        <v>901336.74</v>
      </c>
      <c r="M57" s="49">
        <f t="shared" si="3"/>
        <v>100</v>
      </c>
    </row>
    <row r="58" spans="1:13" ht="85.5" customHeight="1" x14ac:dyDescent="0.3">
      <c r="A58" s="32">
        <v>31</v>
      </c>
      <c r="B58" s="30" t="s">
        <v>69</v>
      </c>
      <c r="C58" s="27">
        <v>730</v>
      </c>
      <c r="D58" s="22" t="s">
        <v>59</v>
      </c>
      <c r="E58" s="22" t="s">
        <v>68</v>
      </c>
      <c r="F58" s="28">
        <v>410</v>
      </c>
      <c r="G58" s="28"/>
      <c r="H58" s="53">
        <v>0</v>
      </c>
      <c r="I58" s="53"/>
      <c r="J58" s="53">
        <v>901336.74</v>
      </c>
      <c r="K58" s="53"/>
      <c r="L58" s="45">
        <v>901336.74</v>
      </c>
      <c r="M58" s="49">
        <f t="shared" si="3"/>
        <v>100</v>
      </c>
    </row>
    <row r="59" spans="1:13" ht="37.5" x14ac:dyDescent="0.3">
      <c r="A59" s="3">
        <v>32</v>
      </c>
      <c r="B59" s="25" t="s">
        <v>61</v>
      </c>
      <c r="C59" s="27">
        <v>733</v>
      </c>
      <c r="D59" s="22"/>
      <c r="E59" s="22"/>
      <c r="F59" s="28"/>
      <c r="G59" s="28"/>
      <c r="H59" s="53">
        <f>H60+H61+H62</f>
        <v>7282949.3399999999</v>
      </c>
      <c r="I59" s="53"/>
      <c r="J59" s="53">
        <f>J60+J61+J62</f>
        <v>0</v>
      </c>
      <c r="K59" s="53"/>
      <c r="L59" s="29">
        <f>L60+L61+L62</f>
        <v>0</v>
      </c>
      <c r="M59" s="49">
        <v>0</v>
      </c>
    </row>
    <row r="60" spans="1:13" ht="18.75" x14ac:dyDescent="0.3">
      <c r="A60" s="3">
        <v>33</v>
      </c>
      <c r="B60" s="25" t="s">
        <v>9</v>
      </c>
      <c r="C60" s="27"/>
      <c r="D60" s="22"/>
      <c r="E60" s="22"/>
      <c r="F60" s="28"/>
      <c r="G60" s="28"/>
      <c r="H60" s="53">
        <f>H64</f>
        <v>7282949.3399999999</v>
      </c>
      <c r="I60" s="53"/>
      <c r="J60" s="53">
        <f>J64</f>
        <v>0</v>
      </c>
      <c r="K60" s="53"/>
      <c r="L60" s="29">
        <f>L64</f>
        <v>0</v>
      </c>
      <c r="M60" s="49">
        <v>0</v>
      </c>
    </row>
    <row r="61" spans="1:13" ht="18.75" x14ac:dyDescent="0.3">
      <c r="A61" s="3">
        <v>34</v>
      </c>
      <c r="B61" s="25" t="s">
        <v>10</v>
      </c>
      <c r="C61" s="27"/>
      <c r="D61" s="22"/>
      <c r="E61" s="22"/>
      <c r="F61" s="28"/>
      <c r="G61" s="28"/>
      <c r="H61" s="53">
        <f t="shared" ref="H61:H62" si="5">H65</f>
        <v>0</v>
      </c>
      <c r="I61" s="53"/>
      <c r="J61" s="53">
        <f t="shared" ref="J61" si="6">J65</f>
        <v>0</v>
      </c>
      <c r="K61" s="53"/>
      <c r="L61" s="29">
        <f t="shared" ref="L61:L62" si="7">L65</f>
        <v>0</v>
      </c>
      <c r="M61" s="49">
        <v>0</v>
      </c>
    </row>
    <row r="62" spans="1:13" ht="18.75" x14ac:dyDescent="0.3">
      <c r="A62" s="3">
        <v>35</v>
      </c>
      <c r="B62" s="25" t="s">
        <v>11</v>
      </c>
      <c r="C62" s="27"/>
      <c r="D62" s="22"/>
      <c r="E62" s="22"/>
      <c r="F62" s="28"/>
      <c r="G62" s="28"/>
      <c r="H62" s="53">
        <f t="shared" si="5"/>
        <v>0</v>
      </c>
      <c r="I62" s="53"/>
      <c r="J62" s="53">
        <f t="shared" ref="J62" si="8">J66</f>
        <v>0</v>
      </c>
      <c r="K62" s="53"/>
      <c r="L62" s="29">
        <f t="shared" si="7"/>
        <v>0</v>
      </c>
      <c r="M62" s="49">
        <v>0</v>
      </c>
    </row>
    <row r="63" spans="1:13" ht="37.5" x14ac:dyDescent="0.3">
      <c r="A63" s="3">
        <v>36</v>
      </c>
      <c r="B63" s="26" t="s">
        <v>60</v>
      </c>
      <c r="C63" s="27"/>
      <c r="D63" s="22"/>
      <c r="E63" s="24" t="s">
        <v>63</v>
      </c>
      <c r="F63" s="28"/>
      <c r="G63" s="28"/>
      <c r="H63" s="53">
        <f>H64</f>
        <v>7282949.3399999999</v>
      </c>
      <c r="I63" s="53"/>
      <c r="J63" s="53">
        <f>J64</f>
        <v>0</v>
      </c>
      <c r="K63" s="53"/>
      <c r="L63" s="29">
        <f>L64</f>
        <v>0</v>
      </c>
      <c r="M63" s="49">
        <v>0</v>
      </c>
    </row>
    <row r="64" spans="1:13" ht="78" customHeight="1" x14ac:dyDescent="0.3">
      <c r="A64" s="3">
        <v>37</v>
      </c>
      <c r="B64" s="41" t="s">
        <v>80</v>
      </c>
      <c r="C64" s="3">
        <v>733</v>
      </c>
      <c r="D64" s="15" t="s">
        <v>81</v>
      </c>
      <c r="E64" s="15" t="s">
        <v>62</v>
      </c>
      <c r="F64" s="3">
        <v>460</v>
      </c>
      <c r="G64" s="2">
        <v>2023</v>
      </c>
      <c r="H64" s="57">
        <v>7282949.3399999999</v>
      </c>
      <c r="I64" s="57"/>
      <c r="J64" s="53">
        <v>0</v>
      </c>
      <c r="K64" s="53"/>
      <c r="L64" s="29">
        <v>0</v>
      </c>
      <c r="M64" s="49">
        <v>0</v>
      </c>
    </row>
  </sheetData>
  <mergeCells count="141">
    <mergeCell ref="M21:M22"/>
    <mergeCell ref="E17:F17"/>
    <mergeCell ref="G17:H17"/>
    <mergeCell ref="I17:J17"/>
    <mergeCell ref="B17:D17"/>
    <mergeCell ref="J41:K41"/>
    <mergeCell ref="J42:K42"/>
    <mergeCell ref="H41:I41"/>
    <mergeCell ref="H36:I36"/>
    <mergeCell ref="J33:K33"/>
    <mergeCell ref="J31:K31"/>
    <mergeCell ref="J28:K28"/>
    <mergeCell ref="H28:I28"/>
    <mergeCell ref="J25:K25"/>
    <mergeCell ref="H30:I30"/>
    <mergeCell ref="J30:K30"/>
    <mergeCell ref="H27:I27"/>
    <mergeCell ref="J27:K27"/>
    <mergeCell ref="J29:K29"/>
    <mergeCell ref="H32:I32"/>
    <mergeCell ref="J32:K32"/>
    <mergeCell ref="B24:G24"/>
    <mergeCell ref="G13:H13"/>
    <mergeCell ref="I13:J13"/>
    <mergeCell ref="H23:I23"/>
    <mergeCell ref="H24:I24"/>
    <mergeCell ref="H2:K2"/>
    <mergeCell ref="C21:F21"/>
    <mergeCell ref="E13:F13"/>
    <mergeCell ref="A18:D18"/>
    <mergeCell ref="E11:F11"/>
    <mergeCell ref="B14:D14"/>
    <mergeCell ref="H21:I22"/>
    <mergeCell ref="G21:G22"/>
    <mergeCell ref="J23:K23"/>
    <mergeCell ref="I18:J18"/>
    <mergeCell ref="B15:D15"/>
    <mergeCell ref="B16:D16"/>
    <mergeCell ref="E15:F15"/>
    <mergeCell ref="G15:H15"/>
    <mergeCell ref="I15:J15"/>
    <mergeCell ref="E16:F16"/>
    <mergeCell ref="G16:H16"/>
    <mergeCell ref="A39:A40"/>
    <mergeCell ref="B39:B40"/>
    <mergeCell ref="E14:F14"/>
    <mergeCell ref="I10:J10"/>
    <mergeCell ref="I11:J11"/>
    <mergeCell ref="A7:L7"/>
    <mergeCell ref="G10:H10"/>
    <mergeCell ref="B11:D11"/>
    <mergeCell ref="A21:A22"/>
    <mergeCell ref="B21:B22"/>
    <mergeCell ref="E18:F18"/>
    <mergeCell ref="L21:L22"/>
    <mergeCell ref="J21:K22"/>
    <mergeCell ref="G12:H12"/>
    <mergeCell ref="E10:F10"/>
    <mergeCell ref="B10:D10"/>
    <mergeCell ref="G11:H11"/>
    <mergeCell ref="I12:J12"/>
    <mergeCell ref="B12:D12"/>
    <mergeCell ref="B13:D13"/>
    <mergeCell ref="E12:F12"/>
    <mergeCell ref="G18:H18"/>
    <mergeCell ref="G14:H14"/>
    <mergeCell ref="J26:K26"/>
    <mergeCell ref="I14:J14"/>
    <mergeCell ref="H25:I25"/>
    <mergeCell ref="H26:I26"/>
    <mergeCell ref="J36:K36"/>
    <mergeCell ref="H31:I31"/>
    <mergeCell ref="J34:K34"/>
    <mergeCell ref="H33:I33"/>
    <mergeCell ref="H45:I45"/>
    <mergeCell ref="J45:K45"/>
    <mergeCell ref="I16:J16"/>
    <mergeCell ref="H29:I29"/>
    <mergeCell ref="J24:K24"/>
    <mergeCell ref="H37:I37"/>
    <mergeCell ref="J37:K37"/>
    <mergeCell ref="H34:I34"/>
    <mergeCell ref="H42:I42"/>
    <mergeCell ref="H43:I43"/>
    <mergeCell ref="J43:K43"/>
    <mergeCell ref="J44:K44"/>
    <mergeCell ref="H38:I38"/>
    <mergeCell ref="J38:K38"/>
    <mergeCell ref="H39:I39"/>
    <mergeCell ref="H40:I40"/>
    <mergeCell ref="J39:K39"/>
    <mergeCell ref="J40:K40"/>
    <mergeCell ref="H35:I35"/>
    <mergeCell ref="J35:K35"/>
    <mergeCell ref="H44:I44"/>
    <mergeCell ref="H64:I64"/>
    <mergeCell ref="J64:K64"/>
    <mergeCell ref="H47:I47"/>
    <mergeCell ref="H48:I48"/>
    <mergeCell ref="J47:K47"/>
    <mergeCell ref="J48:K48"/>
    <mergeCell ref="H59:I59"/>
    <mergeCell ref="J59:K59"/>
    <mergeCell ref="H60:I60"/>
    <mergeCell ref="J57:K57"/>
    <mergeCell ref="H58:I58"/>
    <mergeCell ref="J58:K58"/>
    <mergeCell ref="H56:I56"/>
    <mergeCell ref="J56:K56"/>
    <mergeCell ref="H55:I55"/>
    <mergeCell ref="J55:K55"/>
    <mergeCell ref="J52:K52"/>
    <mergeCell ref="J60:K60"/>
    <mergeCell ref="H61:I61"/>
    <mergeCell ref="J61:K61"/>
    <mergeCell ref="J54:K54"/>
    <mergeCell ref="H62:I62"/>
    <mergeCell ref="J62:K62"/>
    <mergeCell ref="H63:I63"/>
    <mergeCell ref="J63:K63"/>
    <mergeCell ref="H57:I57"/>
    <mergeCell ref="A46:A48"/>
    <mergeCell ref="H46:I46"/>
    <mergeCell ref="J46:K46"/>
    <mergeCell ref="C46:C48"/>
    <mergeCell ref="D46:D48"/>
    <mergeCell ref="E46:E48"/>
    <mergeCell ref="F46:F48"/>
    <mergeCell ref="G46:G48"/>
    <mergeCell ref="A51:A52"/>
    <mergeCell ref="B51:B52"/>
    <mergeCell ref="H52:I52"/>
    <mergeCell ref="H51:I51"/>
    <mergeCell ref="J51:K51"/>
    <mergeCell ref="H50:I50"/>
    <mergeCell ref="J50:K50"/>
    <mergeCell ref="H53:I53"/>
    <mergeCell ref="H54:I54"/>
    <mergeCell ref="J53:K53"/>
    <mergeCell ref="H49:I49"/>
    <mergeCell ref="J49:K49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2024-03-19T02:52:35Z</cp:lastPrinted>
  <dcterms:created xsi:type="dcterms:W3CDTF">2002-03-11T10:22:12Z</dcterms:created>
  <dcterms:modified xsi:type="dcterms:W3CDTF">2024-05-30T07:27:30Z</dcterms:modified>
</cp:coreProperties>
</file>