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  <definedName name="_xlnm.Print_Titles" localSheetId="0">'Отчет по источникам'!$13:$14</definedName>
    <definedName name="_xlnm.Print_Area" localSheetId="0">'Отчет по источникам'!$A$1:$G$39</definedName>
  </definedNames>
  <calcPr calcId="145621"/>
</workbook>
</file>

<file path=xl/calcChain.xml><?xml version="1.0" encoding="utf-8"?>
<calcChain xmlns="http://schemas.openxmlformats.org/spreadsheetml/2006/main">
  <c r="G18" i="3" l="1"/>
  <c r="G20" i="3"/>
  <c r="F18" i="3"/>
  <c r="E20" i="3"/>
  <c r="E31" i="3" l="1"/>
  <c r="E35" i="3"/>
  <c r="G35" i="3"/>
  <c r="G26" i="3"/>
  <c r="G24" i="3"/>
  <c r="F24" i="3"/>
  <c r="F26" i="3"/>
  <c r="E24" i="3"/>
  <c r="F35" i="3" l="1"/>
  <c r="E25" i="3" l="1"/>
  <c r="G25" i="3" l="1"/>
  <c r="G19" i="3" l="1"/>
  <c r="F25" i="3" l="1"/>
  <c r="F23" i="3"/>
  <c r="G23" i="3"/>
  <c r="E23" i="3" l="1"/>
  <c r="E22" i="3" s="1"/>
  <c r="E21" i="3" s="1"/>
  <c r="F19" i="3" l="1"/>
  <c r="E17" i="3" l="1"/>
  <c r="F34" i="3"/>
  <c r="F33" i="3" s="1"/>
  <c r="F32" i="3" s="1"/>
  <c r="G34" i="3"/>
  <c r="G33" i="3" s="1"/>
  <c r="G32" i="3" s="1"/>
  <c r="E19" i="3"/>
  <c r="E30" i="3"/>
  <c r="E29" i="3" s="1"/>
  <c r="E28" i="3" s="1"/>
  <c r="E16" i="3" l="1"/>
  <c r="E34" i="3"/>
  <c r="E33" i="3" s="1"/>
  <c r="E32" i="3" s="1"/>
  <c r="E27" i="3" s="1"/>
  <c r="E15" i="3" l="1"/>
  <c r="F17" i="3"/>
  <c r="F31" i="3" s="1"/>
  <c r="F16" i="3" l="1"/>
  <c r="F30" i="3"/>
  <c r="F29" i="3" s="1"/>
  <c r="F28" i="3" s="1"/>
  <c r="F27" i="3" s="1"/>
  <c r="F15" i="3" l="1"/>
  <c r="G17" i="3"/>
  <c r="G31" i="3" s="1"/>
  <c r="G30" i="3" s="1"/>
  <c r="G29" i="3" s="1"/>
  <c r="G28" i="3" s="1"/>
  <c r="G27" i="3" s="1"/>
  <c r="G16" i="3" l="1"/>
  <c r="G15" i="3" s="1"/>
</calcChain>
</file>

<file path=xl/sharedStrings.xml><?xml version="1.0" encoding="utf-8"?>
<sst xmlns="http://schemas.openxmlformats.org/spreadsheetml/2006/main" count="87" uniqueCount="66">
  <si>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</si>
  <si>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</si>
  <si>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</si>
  <si>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</si>
  <si>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</si>
  <si>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</si>
  <si>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</si>
  <si>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</si>
  <si>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</si>
  <si>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</si>
  <si>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</si>
  <si>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</si>
  <si>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</si>
  <si>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</si>
  <si>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</si>
  <si>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</si>
  <si>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</si>
  <si>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</si>
  <si>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</si>
  <si>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</si>
  <si>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</si>
  <si>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</si>
  <si>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</si>
  <si>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</si>
  <si>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</si>
  <si>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</si>
  <si>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</si>
  <si>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</si>
  <si>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</si>
  <si>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</si>
  <si>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</si>
  <si>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</si>
  <si>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</si>
  <si>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</si>
  <si>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</si>
  <si>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</si>
  <si>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</si>
  <si>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</si>
  <si>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</si>
  <si>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</si>
  <si>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</si>
  <si>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</si>
  <si>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</si>
  <si>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</si>
  <si>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</si>
  <si>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</si>
  <si>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</si>
  <si>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</si>
  <si>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</si>
  <si>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</si>
  <si>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</si>
  <si>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</si>
  <si>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</si>
  <si>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</si>
  <si>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>Сумма 
на 2020 год</t>
  </si>
  <si>
    <t xml:space="preserve">от  08.12.2017 № 30-165р    </t>
  </si>
  <si>
    <t>000</t>
  </si>
  <si>
    <t>01060000000000000</t>
  </si>
  <si>
    <t>Иные источники внутреннего финансирования дефицитов бюджетов</t>
  </si>
  <si>
    <t>01060100000000000</t>
  </si>
  <si>
    <t>01060100000000630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</si>
  <si>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</si>
  <si>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</si>
  <si>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01060100040000630</t>
  </si>
  <si>
    <t>Средства от продажи акций и иных форм участия в капитале, находящихся в собственности городских округов</t>
  </si>
  <si>
    <t>от 07.12.2018 № 40-235р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</si>
</sst>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9"/>
  <sheetViews>
    <sheetView showGridLines="0" tabSelected="1" view="pageBreakPreview" zoomScale="80" zoomScaleSheetLayoutView="80" workbookViewId="0">
      <selection activeCell="E9" sqref="E9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42578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65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9" t="s">
        <v>53</v>
      </c>
      <c r="C10" s="20"/>
      <c r="D10" s="20"/>
      <c r="E10" s="20"/>
      <c r="F10" s="20"/>
      <c r="G10" s="20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8" t="s">
        <v>46</v>
      </c>
      <c r="B13" s="23" t="s">
        <v>50</v>
      </c>
      <c r="C13" s="24"/>
      <c r="D13" s="18" t="s">
        <v>49</v>
      </c>
      <c r="E13" s="21" t="s">
        <v>47</v>
      </c>
      <c r="F13" s="21" t="s">
        <v>48</v>
      </c>
      <c r="G13" s="21" t="s">
        <v>54</v>
      </c>
    </row>
    <row r="14" spans="1:7" ht="94.5" x14ac:dyDescent="0.25">
      <c r="A14" s="18"/>
      <c r="B14" s="12" t="s">
        <v>51</v>
      </c>
      <c r="C14" s="12" t="s">
        <v>52</v>
      </c>
      <c r="D14" s="18"/>
      <c r="E14" s="22"/>
      <c r="F14" s="22"/>
      <c r="G14" s="22"/>
    </row>
    <row r="15" spans="1:7" ht="47.25" x14ac:dyDescent="0.25">
      <c r="A15" s="10">
        <v>1</v>
      </c>
      <c r="B15" s="6" t="s">
        <v>56</v>
      </c>
      <c r="C15" s="6" t="s">
        <v>1</v>
      </c>
      <c r="D15" s="11" t="s">
        <v>2</v>
      </c>
      <c r="E15" s="7">
        <f>E16+E21+E27+E36</f>
        <v>85305357.159999818</v>
      </c>
      <c r="F15" s="7">
        <f>F16+F21+F27</f>
        <v>26788972.689999998</v>
      </c>
      <c r="G15" s="7">
        <f t="shared" ref="G15" si="0">G16+G21+G27</f>
        <v>5598555.599999994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71969859.479999989</v>
      </c>
      <c r="F16" s="7">
        <f>F17-F19</f>
        <v>11107972.689999998</v>
      </c>
      <c r="G16" s="7">
        <f>G17-G19</f>
        <v>5598555.599999994</v>
      </c>
    </row>
    <row r="17" spans="1:7" s="5" customFormat="1" ht="35.450000000000003" customHeight="1" outlineLevel="1" x14ac:dyDescent="0.25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210000000</v>
      </c>
      <c r="F17" s="8">
        <f>F18</f>
        <v>221107972.69</v>
      </c>
      <c r="G17" s="8">
        <f>G18</f>
        <v>226706528.28999999</v>
      </c>
    </row>
    <row r="18" spans="1:7" ht="47.25" outlineLevel="3" x14ac:dyDescent="0.25">
      <c r="A18" s="15">
        <v>4</v>
      </c>
      <c r="B18" s="6" t="s">
        <v>0</v>
      </c>
      <c r="C18" s="6" t="s">
        <v>5</v>
      </c>
      <c r="D18" s="11" t="s">
        <v>44</v>
      </c>
      <c r="E18" s="8">
        <v>210000000</v>
      </c>
      <c r="F18" s="8">
        <f>F20+11107972.69</f>
        <v>221107972.69</v>
      </c>
      <c r="G18" s="8">
        <f>G20+5598555.6</f>
        <v>226706528.28999999</v>
      </c>
    </row>
    <row r="19" spans="1:7" s="5" customFormat="1" ht="47.25" outlineLevel="3" x14ac:dyDescent="0.25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138030140.52000001</v>
      </c>
      <c r="F19" s="8">
        <f>F20</f>
        <v>210000000</v>
      </c>
      <c r="G19" s="8">
        <f>G20</f>
        <v>221107972.69</v>
      </c>
    </row>
    <row r="20" spans="1:7" ht="47.25" outlineLevel="3" x14ac:dyDescent="0.25">
      <c r="A20" s="15">
        <v>6</v>
      </c>
      <c r="B20" s="6" t="s">
        <v>0</v>
      </c>
      <c r="C20" s="6" t="s">
        <v>6</v>
      </c>
      <c r="D20" s="11" t="s">
        <v>7</v>
      </c>
      <c r="E20" s="8">
        <f>138030140.52</f>
        <v>138030140.52000001</v>
      </c>
      <c r="F20" s="8">
        <v>210000000</v>
      </c>
      <c r="G20" s="8">
        <f>F18</f>
        <v>221107972.69</v>
      </c>
    </row>
    <row r="21" spans="1:7" ht="47.25" outlineLevel="1" x14ac:dyDescent="0.25">
      <c r="A21" s="15">
        <v>7</v>
      </c>
      <c r="B21" s="6" t="s">
        <v>0</v>
      </c>
      <c r="C21" s="6" t="s">
        <v>8</v>
      </c>
      <c r="D21" s="11" t="s">
        <v>9</v>
      </c>
      <c r="E21" s="8">
        <f>E22</f>
        <v>0</v>
      </c>
      <c r="F21" s="8">
        <v>0</v>
      </c>
      <c r="G21" s="8">
        <v>0</v>
      </c>
    </row>
    <row r="22" spans="1:7" ht="63" outlineLevel="2" x14ac:dyDescent="0.25">
      <c r="A22" s="15">
        <v>8</v>
      </c>
      <c r="B22" s="6" t="s">
        <v>0</v>
      </c>
      <c r="C22" s="6" t="s">
        <v>10</v>
      </c>
      <c r="D22" s="11" t="s">
        <v>11</v>
      </c>
      <c r="E22" s="14">
        <f>E23-E25</f>
        <v>0</v>
      </c>
      <c r="F22" s="8">
        <v>0</v>
      </c>
      <c r="G22" s="8">
        <v>0</v>
      </c>
    </row>
    <row r="23" spans="1:7" s="5" customFormat="1" ht="57.6" customHeight="1" outlineLevel="2" x14ac:dyDescent="0.25">
      <c r="A23" s="15">
        <v>9</v>
      </c>
      <c r="B23" s="6" t="s">
        <v>0</v>
      </c>
      <c r="C23" s="6" t="s">
        <v>25</v>
      </c>
      <c r="D23" s="11" t="s">
        <v>29</v>
      </c>
      <c r="E23" s="14">
        <f>E24</f>
        <v>93323816</v>
      </c>
      <c r="F23" s="14">
        <f t="shared" ref="F23:G23" si="1">F24</f>
        <v>0</v>
      </c>
      <c r="G23" s="14">
        <f t="shared" si="1"/>
        <v>0</v>
      </c>
    </row>
    <row r="24" spans="1:7" ht="69" customHeight="1" outlineLevel="3" x14ac:dyDescent="0.25">
      <c r="A24" s="15">
        <v>10</v>
      </c>
      <c r="B24" s="6" t="s">
        <v>0</v>
      </c>
      <c r="C24" s="6" t="s">
        <v>12</v>
      </c>
      <c r="D24" s="11" t="s">
        <v>13</v>
      </c>
      <c r="E24" s="14">
        <f>35721700+206300+93323816-35928000</f>
        <v>93323816</v>
      </c>
      <c r="F24" s="14">
        <f>53721700+206300-18000000-35928000</f>
        <v>0</v>
      </c>
      <c r="G24" s="14">
        <f>53721700+206300-18000000-35928000</f>
        <v>0</v>
      </c>
    </row>
    <row r="25" spans="1:7" s="5" customFormat="1" ht="78.75" outlineLevel="3" x14ac:dyDescent="0.25">
      <c r="A25" s="15">
        <v>11</v>
      </c>
      <c r="B25" s="6" t="s">
        <v>0</v>
      </c>
      <c r="C25" s="6" t="s">
        <v>26</v>
      </c>
      <c r="D25" s="11" t="s">
        <v>30</v>
      </c>
      <c r="E25" s="14">
        <f>E26</f>
        <v>93323816</v>
      </c>
      <c r="F25" s="14">
        <f>F26</f>
        <v>0</v>
      </c>
      <c r="G25" s="14">
        <f>G26</f>
        <v>0</v>
      </c>
    </row>
    <row r="26" spans="1:7" ht="63" outlineLevel="3" x14ac:dyDescent="0.25">
      <c r="A26" s="15">
        <v>12</v>
      </c>
      <c r="B26" s="6" t="s">
        <v>0</v>
      </c>
      <c r="C26" s="6" t="s">
        <v>14</v>
      </c>
      <c r="D26" s="11" t="s">
        <v>15</v>
      </c>
      <c r="E26" s="14">
        <v>93323816</v>
      </c>
      <c r="F26" s="14">
        <f>53721700+206300-18000000-35928000</f>
        <v>0</v>
      </c>
      <c r="G26" s="14">
        <f>53721700+206300-18000000-35928000</f>
        <v>0</v>
      </c>
    </row>
    <row r="27" spans="1:7" ht="31.5" outlineLevel="1" x14ac:dyDescent="0.25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7537438.1799998283</v>
      </c>
      <c r="F27" s="13">
        <f>F28+F32</f>
        <v>15681000</v>
      </c>
      <c r="G27" s="13">
        <f>G28+G32</f>
        <v>0</v>
      </c>
    </row>
    <row r="28" spans="1:7" ht="15.75" outlineLevel="1" x14ac:dyDescent="0.25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-3090027746.5100002</v>
      </c>
      <c r="F28" s="14">
        <f>F29</f>
        <v>-2722431572.6900001</v>
      </c>
      <c r="G28" s="14">
        <f>G29</f>
        <v>-2730008228.29</v>
      </c>
    </row>
    <row r="29" spans="1:7" s="5" customFormat="1" ht="31.5" outlineLevel="2" x14ac:dyDescent="0.25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2">E30</f>
        <v>-3090027746.5100002</v>
      </c>
      <c r="F29" s="14">
        <f t="shared" si="2"/>
        <v>-2722431572.6900001</v>
      </c>
      <c r="G29" s="14">
        <f t="shared" si="2"/>
        <v>-2730008228.29</v>
      </c>
    </row>
    <row r="30" spans="1:7" s="5" customFormat="1" ht="31.5" outlineLevel="2" x14ac:dyDescent="0.25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-3090027746.5100002</v>
      </c>
      <c r="F30" s="14">
        <f>F31</f>
        <v>-2722431572.6900001</v>
      </c>
      <c r="G30" s="14">
        <f>G31</f>
        <v>-2730008228.29</v>
      </c>
    </row>
    <row r="31" spans="1:7" ht="31.5" outlineLevel="3" x14ac:dyDescent="0.25">
      <c r="A31" s="15">
        <v>17</v>
      </c>
      <c r="B31" s="6" t="s">
        <v>0</v>
      </c>
      <c r="C31" s="6" t="s">
        <v>18</v>
      </c>
      <c r="D31" s="11" t="s">
        <v>19</v>
      </c>
      <c r="E31" s="8">
        <f>-2780905871.01-E18-E24-E36</f>
        <v>-3090027746.5100002</v>
      </c>
      <c r="F31" s="14">
        <f>-2501323600-F17-F24</f>
        <v>-2722431572.6900001</v>
      </c>
      <c r="G31" s="14">
        <f>-2503301700-G17-G24</f>
        <v>-2730008228.29</v>
      </c>
    </row>
    <row r="32" spans="1:7" s="5" customFormat="1" ht="15.75" outlineLevel="3" x14ac:dyDescent="0.25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3">E33</f>
        <v>3097565184.6900001</v>
      </c>
      <c r="F32" s="14">
        <f t="shared" ref="F32" si="4">F33</f>
        <v>2738112572.6900001</v>
      </c>
      <c r="G32" s="14">
        <f t="shared" ref="G32" si="5">G33</f>
        <v>2730008228.29</v>
      </c>
    </row>
    <row r="33" spans="1:7" ht="31.5" outlineLevel="3" x14ac:dyDescent="0.25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3"/>
        <v>3097565184.6900001</v>
      </c>
      <c r="F33" s="14">
        <f t="shared" ref="F33" si="6">F34</f>
        <v>2738112572.6900001</v>
      </c>
      <c r="G33" s="14">
        <f t="shared" ref="G33" si="7">G34</f>
        <v>2730008228.29</v>
      </c>
    </row>
    <row r="34" spans="1:7" ht="31.5" x14ac:dyDescent="0.2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3097565184.6900001</v>
      </c>
      <c r="F34" s="14">
        <f t="shared" ref="F34:G34" si="8">F35</f>
        <v>2738112572.6900001</v>
      </c>
      <c r="G34" s="14">
        <f t="shared" si="8"/>
        <v>2730008228.29</v>
      </c>
    </row>
    <row r="35" spans="1:7" ht="31.5" x14ac:dyDescent="0.25">
      <c r="A35" s="15">
        <v>21</v>
      </c>
      <c r="B35" s="6" t="s">
        <v>0</v>
      </c>
      <c r="C35" s="6" t="s">
        <v>20</v>
      </c>
      <c r="D35" s="11" t="s">
        <v>43</v>
      </c>
      <c r="E35" s="8">
        <f>2866211228.17+E20+E26</f>
        <v>3097565184.6900001</v>
      </c>
      <c r="F35" s="14">
        <f>2528112572.69+F20+F26</f>
        <v>2738112572.6900001</v>
      </c>
      <c r="G35" s="14">
        <f>2508900245.6+10+G20+G26</f>
        <v>2730008228.29</v>
      </c>
    </row>
    <row r="36" spans="1:7" ht="33" customHeight="1" x14ac:dyDescent="0.25">
      <c r="A36" s="16">
        <v>22</v>
      </c>
      <c r="B36" s="6">
        <v>162</v>
      </c>
      <c r="C36" s="6" t="s">
        <v>57</v>
      </c>
      <c r="D36" s="11" t="s">
        <v>58</v>
      </c>
      <c r="E36" s="8">
        <v>5798059.5</v>
      </c>
      <c r="F36" s="17">
        <v>0</v>
      </c>
      <c r="G36" s="17">
        <v>0</v>
      </c>
    </row>
    <row r="37" spans="1:7" ht="52.15" customHeight="1" x14ac:dyDescent="0.25">
      <c r="A37" s="16">
        <v>23</v>
      </c>
      <c r="B37" s="6">
        <v>162</v>
      </c>
      <c r="C37" s="6" t="s">
        <v>59</v>
      </c>
      <c r="D37" s="11" t="s">
        <v>61</v>
      </c>
      <c r="E37" s="8">
        <v>5798059.5</v>
      </c>
      <c r="F37" s="17">
        <v>0</v>
      </c>
      <c r="G37" s="17">
        <v>0</v>
      </c>
    </row>
    <row r="38" spans="1:7" ht="65.45" customHeight="1" x14ac:dyDescent="0.25">
      <c r="A38" s="16">
        <v>24</v>
      </c>
      <c r="B38" s="6">
        <v>162</v>
      </c>
      <c r="C38" s="6" t="s">
        <v>60</v>
      </c>
      <c r="D38" s="11" t="s">
        <v>62</v>
      </c>
      <c r="E38" s="8">
        <v>5798059.5</v>
      </c>
      <c r="F38" s="17">
        <v>0</v>
      </c>
      <c r="G38" s="17">
        <v>0</v>
      </c>
    </row>
    <row r="39" spans="1:7" ht="56.45" customHeight="1" x14ac:dyDescent="0.25">
      <c r="A39" s="16">
        <v>25</v>
      </c>
      <c r="B39" s="6">
        <v>162</v>
      </c>
      <c r="C39" s="6" t="s">
        <v>63</v>
      </c>
      <c r="D39" s="11" t="s">
        <v>64</v>
      </c>
      <c r="E39" s="8">
        <v>5798059.5</v>
      </c>
      <c r="F39" s="17">
        <v>0</v>
      </c>
      <c r="G39" s="17">
        <v>0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2018-11-26T05:08:08Z</cp:lastPrinted>
  <dcterms:created xsi:type="dcterms:W3CDTF">2002-03-11T10:22:12Z</dcterms:created>
  <dcterms:modified xsi:type="dcterms:W3CDTF">2018-12-07T07:53:33Z</dcterms:modified>
</cp:coreProperties>
</file>