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18" i="3"/>
  <c r="F20" i="3"/>
  <c r="E18" i="3"/>
  <c r="E26" i="3"/>
  <c r="E24" i="3"/>
  <c r="E31" i="3" s="1"/>
  <c r="G35" i="3" l="1"/>
  <c r="G24" i="3"/>
  <c r="F24" i="3"/>
  <c r="G26" i="3"/>
  <c r="F26" i="3"/>
  <c r="F25" i="3" s="1"/>
  <c r="E20" i="3"/>
  <c r="E35" i="3" s="1"/>
  <c r="F35" i="3" l="1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<sst xmlns="http://schemas.openxmlformats.org/spreadsheetml/2006/main" count="78" uniqueCount="57">
  <si>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</si>
  <si>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</si>
  <si>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</si>
  <si>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</si>
  <si>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</si>
  <si>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</si>
  <si>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</si>
  <si>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</si>
  <si>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</si>
  <si>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</si>
  <si>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</si>
  <si>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</si>
  <si>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</si>
  <si>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</si>
  <si>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</si>
  <si>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</si>
  <si>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</si>
  <si>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</si>
  <si>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</si>
  <si>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</si>
  <si>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</si>
  <si>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</si>
  <si>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</si>
  <si>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</si>
  <si>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</si>
  <si>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</si>
  <si>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</si>
  <si>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</si>
  <si>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</si>
  <si>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</si>
  <si>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</si>
  <si>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</si>
  <si>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</si>
  <si>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</si>
  <si>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</si>
  <si>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</si>
  <si>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</si>
  <si>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</si>
  <si>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</si>
  <si>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</si>
  <si>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</si>
  <si>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</si>
  <si>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</si>
  <si>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</si>
  <si>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</si>
  <si>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</si>
  <si>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</si>
  <si>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</si>
  <si>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</si>
  <si>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</si>
  <si>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</si>
  <si>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</si>
  <si>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</si>
  <si>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 xml:space="preserve">к решению Ачинского городского  </t>
  </si>
  <si>
    <t>Совета депутатов от 08.02.2019 № 41-241р</t>
  </si>
  <si>
    <t xml:space="preserve">к решению Ачинского городского   </t>
  </si>
  <si>
    <t>Совета депутатовот 07.12.2018 № 40-234р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</si>
</sst>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zoomScaleNormal="100" zoomScaleSheetLayoutView="80" workbookViewId="0">
      <selection activeCell="I18" sqref="I18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3.42578125" style="2" customWidth="1"/>
    <col min="5" max="5" width="19.42578125" style="2" customWidth="1"/>
    <col min="6" max="6" width="19.57031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53</v>
      </c>
    </row>
    <row r="3" spans="1:7" ht="15.75" x14ac:dyDescent="0.25">
      <c r="E3" s="3" t="s">
        <v>54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55</v>
      </c>
    </row>
    <row r="7" spans="1:7" ht="15.75" x14ac:dyDescent="0.25">
      <c r="E7" s="3" t="s">
        <v>56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9" t="s">
        <v>51</v>
      </c>
      <c r="C10" s="20"/>
      <c r="D10" s="20"/>
      <c r="E10" s="20"/>
      <c r="F10" s="20"/>
      <c r="G10" s="20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18" t="s">
        <v>44</v>
      </c>
      <c r="B13" s="23" t="s">
        <v>47</v>
      </c>
      <c r="C13" s="24"/>
      <c r="D13" s="18" t="s">
        <v>46</v>
      </c>
      <c r="E13" s="21" t="s">
        <v>45</v>
      </c>
      <c r="F13" s="21" t="s">
        <v>50</v>
      </c>
      <c r="G13" s="21" t="s">
        <v>52</v>
      </c>
    </row>
    <row r="14" spans="1:7" ht="94.5" x14ac:dyDescent="0.25">
      <c r="A14" s="18"/>
      <c r="B14" s="12" t="s">
        <v>48</v>
      </c>
      <c r="C14" s="12" t="s">
        <v>49</v>
      </c>
      <c r="D14" s="18"/>
      <c r="E14" s="22"/>
      <c r="F14" s="22"/>
      <c r="G14" s="22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79933784.170000017</v>
      </c>
      <c r="F15" s="7">
        <f>F16+F21+F27</f>
        <v>33895255.810000002</v>
      </c>
      <c r="G15" s="7">
        <f>G16+G21+G27</f>
        <v>37261995.910000026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39789348.689999998</v>
      </c>
      <c r="F16" s="7">
        <f>F17-F19</f>
        <v>33895255.810000002</v>
      </c>
      <c r="G16" s="7">
        <f>G17-G19</f>
        <v>37261995.910000026</v>
      </c>
    </row>
    <row r="17" spans="1:7" s="17" customFormat="1" ht="35.450000000000003" customHeight="1" outlineLevel="1" x14ac:dyDescent="0.25">
      <c r="A17" s="16">
        <v>3</v>
      </c>
      <c r="B17" s="6" t="s">
        <v>0</v>
      </c>
      <c r="C17" s="6" t="s">
        <v>21</v>
      </c>
      <c r="D17" s="11" t="s">
        <v>25</v>
      </c>
      <c r="E17" s="8">
        <f>E18</f>
        <v>323789348.69</v>
      </c>
      <c r="F17" s="8">
        <f>F18</f>
        <v>357684604.5</v>
      </c>
      <c r="G17" s="8">
        <f>G18</f>
        <v>394946600.41000003</v>
      </c>
    </row>
    <row r="18" spans="1:7" s="17" customFormat="1" ht="47.25" outlineLevel="3" x14ac:dyDescent="0.25">
      <c r="A18" s="16">
        <v>4</v>
      </c>
      <c r="B18" s="6" t="s">
        <v>0</v>
      </c>
      <c r="C18" s="6" t="s">
        <v>5</v>
      </c>
      <c r="D18" s="11" t="s">
        <v>42</v>
      </c>
      <c r="E18" s="8">
        <f>29000000+90000000+90000000+90000000+14000000+10789348.69</f>
        <v>323789348.69</v>
      </c>
      <c r="F18" s="8">
        <f>33895255.81+90000000+90000000+90000000+29000000+14000000+10789348.69</f>
        <v>357684604.5</v>
      </c>
      <c r="G18" s="8">
        <f>33895255.81+90000000+90000000+90000000+29000000+14000000+37261995.91+10789348.69</f>
        <v>394946600.41000003</v>
      </c>
    </row>
    <row r="19" spans="1:7" s="17" customFormat="1" ht="47.25" outlineLevel="3" x14ac:dyDescent="0.25">
      <c r="A19" s="16">
        <v>5</v>
      </c>
      <c r="B19" s="6" t="s">
        <v>0</v>
      </c>
      <c r="C19" s="6" t="s">
        <v>22</v>
      </c>
      <c r="D19" s="11" t="s">
        <v>26</v>
      </c>
      <c r="E19" s="8">
        <f>E20</f>
        <v>284000000</v>
      </c>
      <c r="F19" s="8">
        <f>F20</f>
        <v>323789348.69</v>
      </c>
      <c r="G19" s="8">
        <f>G20</f>
        <v>357684604.5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14000000+90000000+90000000+90000000</f>
        <v>284000000</v>
      </c>
      <c r="F20" s="8">
        <f>29000000+90000000+90000000+90000000+14000000+10789348.69</f>
        <v>323789348.69</v>
      </c>
      <c r="G20" s="8">
        <f>33895255.81+90000000+90000000+90000000+29000000+14000000+10789348.69</f>
        <v>357684604.5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23</v>
      </c>
      <c r="D23" s="11" t="s">
        <v>27</v>
      </c>
      <c r="E23" s="14">
        <f>E24</f>
        <v>309813735</v>
      </c>
      <c r="F23" s="14">
        <f>F24</f>
        <v>0</v>
      </c>
      <c r="G23" s="14">
        <f>G24</f>
        <v>0</v>
      </c>
    </row>
    <row r="24" spans="1:7" ht="69" customHeight="1" outlineLevel="3" x14ac:dyDescent="0.25">
      <c r="A24" s="15">
        <v>10</v>
      </c>
      <c r="B24" s="6" t="s">
        <v>0</v>
      </c>
      <c r="C24" s="6"/>
      <c r="D24" s="11" t="s">
        <v>12</v>
      </c>
      <c r="E24" s="14">
        <f>103271245*3</f>
        <v>309813735</v>
      </c>
      <c r="F24" s="14">
        <f>35928000-35928000</f>
        <v>0</v>
      </c>
      <c r="G24" s="14">
        <f>35928000-35928000</f>
        <v>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24</v>
      </c>
      <c r="D25" s="11" t="s">
        <v>28</v>
      </c>
      <c r="E25" s="14">
        <f>E26</f>
        <v>309813735</v>
      </c>
      <c r="F25" s="14">
        <f>F26</f>
        <v>0</v>
      </c>
      <c r="G25" s="14">
        <f>G26</f>
        <v>0</v>
      </c>
    </row>
    <row r="26" spans="1:7" ht="63" outlineLevel="3" x14ac:dyDescent="0.25">
      <c r="A26" s="15">
        <v>12</v>
      </c>
      <c r="B26" s="6" t="s">
        <v>0</v>
      </c>
      <c r="C26" s="6" t="s">
        <v>13</v>
      </c>
      <c r="D26" s="11" t="s">
        <v>14</v>
      </c>
      <c r="E26" s="14">
        <f>103271245*3</f>
        <v>309813735</v>
      </c>
      <c r="F26" s="14">
        <f>35928000-35928000</f>
        <v>0</v>
      </c>
      <c r="G26" s="14">
        <f>35928000-35928000</f>
        <v>0</v>
      </c>
    </row>
    <row r="27" spans="1:7" ht="31.5" outlineLevel="1" x14ac:dyDescent="0.25">
      <c r="A27" s="15">
        <v>13</v>
      </c>
      <c r="B27" s="6" t="s">
        <v>0</v>
      </c>
      <c r="C27" s="6" t="s">
        <v>15</v>
      </c>
      <c r="D27" s="11" t="s">
        <v>16</v>
      </c>
      <c r="E27" s="13">
        <f>E28+E32</f>
        <v>40144435.480000019</v>
      </c>
      <c r="F27" s="13">
        <f t="shared" ref="F27" si="0">F28+F32</f>
        <v>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33</v>
      </c>
      <c r="D28" s="11" t="s">
        <v>31</v>
      </c>
      <c r="E28" s="8">
        <f>E29</f>
        <v>-3340904298.8699999</v>
      </c>
      <c r="F28" s="14">
        <f>F29</f>
        <v>-2948859381.5</v>
      </c>
      <c r="G28" s="14">
        <f>G29</f>
        <v>-2968826626.4099998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34</v>
      </c>
      <c r="D29" s="11" t="s">
        <v>35</v>
      </c>
      <c r="E29" s="8">
        <f t="shared" ref="E29:G29" si="1">E30</f>
        <v>-3340904298.8699999</v>
      </c>
      <c r="F29" s="14">
        <f t="shared" si="1"/>
        <v>-2948859381.5</v>
      </c>
      <c r="G29" s="14">
        <f t="shared" si="1"/>
        <v>-2968826626.4099998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36</v>
      </c>
      <c r="D30" s="11" t="s">
        <v>29</v>
      </c>
      <c r="E30" s="8">
        <f>E31</f>
        <v>-3340904298.8699999</v>
      </c>
      <c r="F30" s="14">
        <f>F31</f>
        <v>-2948859381.5</v>
      </c>
      <c r="G30" s="14">
        <f>G31</f>
        <v>-2968826626.4099998</v>
      </c>
    </row>
    <row r="31" spans="1:7" ht="31.5" outlineLevel="3" x14ac:dyDescent="0.25">
      <c r="A31" s="15">
        <v>17</v>
      </c>
      <c r="B31" s="6" t="s">
        <v>0</v>
      </c>
      <c r="C31" s="6" t="s">
        <v>17</v>
      </c>
      <c r="D31" s="11" t="s">
        <v>18</v>
      </c>
      <c r="E31" s="8">
        <f>-2707301215.18-E18-E24</f>
        <v>-3340904298.8699999</v>
      </c>
      <c r="F31" s="14">
        <f>-2591174777-F17-F24</f>
        <v>-2948859381.5</v>
      </c>
      <c r="G31" s="14">
        <f>-2573880026-G17-G24</f>
        <v>-2968826626.4099998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37</v>
      </c>
      <c r="D32" s="11" t="s">
        <v>32</v>
      </c>
      <c r="E32" s="8">
        <f t="shared" ref="E32:E33" si="2">E33</f>
        <v>3381048734.3499999</v>
      </c>
      <c r="F32" s="14">
        <f t="shared" ref="F32" si="3">F33</f>
        <v>2948859381.5</v>
      </c>
      <c r="G32" s="14">
        <f t="shared" ref="G32" si="4">G33</f>
        <v>2968826626.4099998</v>
      </c>
    </row>
    <row r="33" spans="1:7" ht="31.5" outlineLevel="3" x14ac:dyDescent="0.25">
      <c r="A33" s="15">
        <v>19</v>
      </c>
      <c r="B33" s="6" t="s">
        <v>0</v>
      </c>
      <c r="C33" s="6" t="s">
        <v>38</v>
      </c>
      <c r="D33" s="11" t="s">
        <v>40</v>
      </c>
      <c r="E33" s="8">
        <f t="shared" si="2"/>
        <v>3381048734.3499999</v>
      </c>
      <c r="F33" s="14">
        <f t="shared" ref="F33" si="5">F34</f>
        <v>2948859381.5</v>
      </c>
      <c r="G33" s="14">
        <f t="shared" ref="G33" si="6">G34</f>
        <v>2968826626.4099998</v>
      </c>
    </row>
    <row r="34" spans="1:7" ht="31.5" x14ac:dyDescent="0.25">
      <c r="A34" s="15">
        <v>20</v>
      </c>
      <c r="B34" s="6" t="s">
        <v>0</v>
      </c>
      <c r="C34" s="6" t="s">
        <v>39</v>
      </c>
      <c r="D34" s="11" t="s">
        <v>30</v>
      </c>
      <c r="E34" s="8">
        <f>E35</f>
        <v>3381048734.3499999</v>
      </c>
      <c r="F34" s="14">
        <f t="shared" ref="F34:G34" si="7">F35</f>
        <v>2948859381.5</v>
      </c>
      <c r="G34" s="14">
        <f t="shared" si="7"/>
        <v>2968826626.4099998</v>
      </c>
    </row>
    <row r="35" spans="1:7" ht="31.5" x14ac:dyDescent="0.25">
      <c r="A35" s="15">
        <v>21</v>
      </c>
      <c r="B35" s="6" t="s">
        <v>0</v>
      </c>
      <c r="C35" s="6" t="s">
        <v>19</v>
      </c>
      <c r="D35" s="11" t="s">
        <v>41</v>
      </c>
      <c r="E35" s="8">
        <f>2787234999.35+E20+E26</f>
        <v>3381048734.3499999</v>
      </c>
      <c r="F35" s="14">
        <f>2625070032.81+F20+F26</f>
        <v>2948859381.5</v>
      </c>
      <c r="G35" s="14">
        <f>2611142021.91+G20+G26</f>
        <v>2968826626.4099998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2019-02-08T02:19:55Z</cp:lastPrinted>
  <dcterms:created xsi:type="dcterms:W3CDTF">2002-03-11T10:22:12Z</dcterms:created>
  <dcterms:modified xsi:type="dcterms:W3CDTF">2019-02-08T02:20:00Z</dcterms:modified>
</cp:coreProperties>
</file>